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Best-dashboard-application-templates/"/>
    </mc:Choice>
  </mc:AlternateContent>
  <xr:revisionPtr revIDLastSave="0" documentId="8_{F74626FB-9BEC-4281-BE36-18E1DF071E36}" xr6:coauthVersionLast="37" xr6:coauthVersionMax="37" xr10:uidLastSave="{00000000-0000-0000-0000-000000000000}"/>
  <bookViews>
    <workbookView xWindow="660" yWindow="504" windowWidth="36984" windowHeight="20004" tabRatio="500" xr2:uid="{00000000-000D-0000-FFFF-FFFF00000000}"/>
  </bookViews>
  <sheets>
    <sheet name="E-commerce Dashboard" sheetId="1" r:id="rId1"/>
    <sheet name="- Disclaimer -" sheetId="3" r:id="rId2"/>
  </sheets>
  <definedNames>
    <definedName name="_xlnm.Print_Area" localSheetId="0">'E-commerce Dashboard'!$A$1:$O$45</definedName>
  </definedNames>
  <calcPr calcId="162913"/>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D33" i="1" l="1"/>
  <c r="E33" i="1"/>
  <c r="F33" i="1"/>
  <c r="F42" i="1" s="1"/>
  <c r="G33" i="1"/>
  <c r="H33" i="1"/>
  <c r="I33" i="1"/>
  <c r="J33" i="1"/>
  <c r="K33" i="1"/>
  <c r="L33" i="1"/>
  <c r="M33" i="1"/>
  <c r="N33" i="1"/>
  <c r="O33" i="1"/>
  <c r="D41" i="1"/>
  <c r="E41" i="1"/>
  <c r="F41" i="1"/>
  <c r="G41" i="1"/>
  <c r="H41" i="1"/>
  <c r="I41" i="1"/>
  <c r="I42" i="1" s="1"/>
  <c r="J41" i="1"/>
  <c r="K41" i="1"/>
  <c r="L41" i="1"/>
  <c r="M41" i="1"/>
  <c r="N41" i="1"/>
  <c r="O41" i="1"/>
  <c r="E42" i="1"/>
  <c r="L42" i="1"/>
  <c r="M42" i="1"/>
  <c r="D45" i="1"/>
  <c r="E45" i="1"/>
  <c r="F45" i="1"/>
  <c r="G45" i="1"/>
  <c r="H45" i="1"/>
  <c r="I45" i="1"/>
  <c r="J45" i="1"/>
  <c r="K45" i="1"/>
  <c r="L45" i="1"/>
  <c r="M45" i="1"/>
  <c r="N45" i="1"/>
  <c r="O45" i="1"/>
  <c r="H42" i="1" l="1"/>
  <c r="D42" i="1"/>
  <c r="N42" i="1"/>
  <c r="J42" i="1"/>
  <c r="O42" i="1"/>
  <c r="K42" i="1"/>
  <c r="G42" i="1"/>
  <c r="N3" i="1"/>
  <c r="L3" i="1"/>
  <c r="K14" i="1"/>
  <c r="L14" i="1"/>
  <c r="K22" i="1"/>
  <c r="E14" i="1"/>
  <c r="E22" i="1"/>
  <c r="M10" i="1"/>
  <c r="G10" i="1"/>
  <c r="G11" i="1"/>
  <c r="G12" i="1"/>
  <c r="G13" i="1"/>
  <c r="F14" i="1"/>
  <c r="G15" i="1"/>
  <c r="G16" i="1"/>
  <c r="G17" i="1"/>
  <c r="G18" i="1"/>
  <c r="G19" i="1"/>
  <c r="G20" i="1"/>
  <c r="G21" i="1"/>
  <c r="F22" i="1"/>
  <c r="J14" i="1"/>
  <c r="M11" i="1"/>
  <c r="M12" i="1"/>
  <c r="M13" i="1"/>
  <c r="H22" i="1"/>
  <c r="I22" i="1"/>
  <c r="J22" i="1"/>
  <c r="H14" i="1"/>
  <c r="I14" i="1"/>
  <c r="E3" i="1" l="1"/>
  <c r="C3" i="1"/>
  <c r="M14" i="1"/>
  <c r="H3" i="1" s="1"/>
  <c r="G22" i="1"/>
  <c r="G14" i="1"/>
</calcChain>
</file>

<file path=xl/sharedStrings.xml><?xml version="1.0" encoding="utf-8"?>
<sst xmlns="http://schemas.openxmlformats.org/spreadsheetml/2006/main" count="250" uniqueCount="50">
  <si>
    <t>IMPRESSIONS</t>
  </si>
  <si>
    <t>JAN</t>
  </si>
  <si>
    <t>FEB</t>
  </si>
  <si>
    <t>MAR</t>
  </si>
  <si>
    <t>APR</t>
  </si>
  <si>
    <t>MAY</t>
  </si>
  <si>
    <t>JUN</t>
  </si>
  <si>
    <t>JUL</t>
  </si>
  <si>
    <t>AUG</t>
  </si>
  <si>
    <t>SEP</t>
  </si>
  <si>
    <t>OCT</t>
  </si>
  <si>
    <t>NOV</t>
  </si>
  <si>
    <t>DEC</t>
  </si>
  <si>
    <t>MEDIA</t>
  </si>
  <si>
    <t>Banner Ads</t>
  </si>
  <si>
    <t>Mobile Ads</t>
  </si>
  <si>
    <t>PAID TOTALS</t>
  </si>
  <si>
    <t>Email</t>
  </si>
  <si>
    <t>Direct Traffic</t>
  </si>
  <si>
    <t>Referring Domains</t>
  </si>
  <si>
    <t>Banners (Partner)</t>
  </si>
  <si>
    <t>Banners (Website)</t>
  </si>
  <si>
    <t>ORGANIC TOTALS</t>
  </si>
  <si>
    <t>PAID MEDIA</t>
  </si>
  <si>
    <t>ORGANIC MEDIA</t>
  </si>
  <si>
    <t>VISITS</t>
  </si>
  <si>
    <t>REVENUE</t>
  </si>
  <si>
    <t>ORDERS PLACED</t>
  </si>
  <si>
    <t>ENROLLMENTS</t>
  </si>
  <si>
    <t>Search (Pd)</t>
  </si>
  <si>
    <t>Social (Pd)</t>
  </si>
  <si>
    <t>Search (Org)</t>
  </si>
  <si>
    <t>Social (Org)</t>
  </si>
  <si>
    <t>VISIT GOAL</t>
  </si>
  <si>
    <t>% of GOAL</t>
  </si>
  <si>
    <t>BUDGET</t>
  </si>
  <si>
    <t>ROI</t>
  </si>
  <si>
    <t>VISITS PER MONTH</t>
  </si>
  <si>
    <t>VISITS THIS MONTH</t>
  </si>
  <si>
    <t>REVENUE THIS MONTH</t>
  </si>
  <si>
    <t xml:space="preserve">AVG ROI </t>
  </si>
  <si>
    <t>Paid Revenue</t>
  </si>
  <si>
    <t>Organic Revenue</t>
  </si>
  <si>
    <t>Total Revenue</t>
  </si>
  <si>
    <t>% of CHANGE</t>
  </si>
  <si>
    <t>TOTAL VISITS</t>
  </si>
  <si>
    <t>E-COMMERCE DASHBOARD TEMPLATE</t>
  </si>
  <si>
    <t>DATA: VISITS BY MONTH</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</si>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</sst>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1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b/>
      <sz val="10"/>
      <color theme="0"/>
      <name val="Century Gothic"/>
      <family val="1"/>
    </font>
    <font>
      <b/>
      <sz val="10"/>
      <color theme="1"/>
      <name val="Century Gothic"/>
      <family val="1"/>
    </font>
    <font>
      <sz val="10"/>
      <color theme="1"/>
      <name val="Century Gothic"/>
      <family val="1"/>
    </font>
    <font>
      <b/>
      <sz val="20"/>
      <color theme="0" tint="-0.499984740745262"/>
      <name val="Century Gothic"/>
      <family val="1"/>
    </font>
    <font>
      <b/>
      <sz val="16"/>
      <color theme="1"/>
      <name val="Century Gothic"/>
      <family val="1"/>
    </font>
    <font>
      <b/>
      <i/>
      <sz val="16"/>
      <color theme="0" tint="-0.499984740745262"/>
      <name val="Century Gothic"/>
      <family val="1"/>
    </font>
    <font>
      <sz val="11"/>
      <color theme="1"/>
      <name val="Calibri"/>
      <family val="2"/>
      <scheme val="minor"/>
    </font>
    <font>
      <b/>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3"/>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40B14B"/>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ck">
        <color theme="0" tint="-0.34998626667073579"/>
      </left>
      <right/>
      <top/>
      <bottom/>
      <diagonal/>
    </border>
  </borders>
  <cellStyleXfs count="7">
    <xf numFmtId="0" fontId="0" fillId="0" borderId="0"/>
    <xf numFmtId="9" fontId="2"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2" fillId="0" borderId="0"/>
    <xf numFmtId="0" fontId="4" fillId="0" borderId="0" applyNumberFormat="0" applyFill="0" applyBorder="0" applyAlignment="0" applyProtection="0"/>
  </cellStyleXfs>
  <cellXfs count="63">
    <xf numFmtId="0" fontId="0" fillId="0" borderId="0" xfId="0"/>
    <xf numFmtId="0" fontId="9" fillId="0" borderId="0" xfId="0" applyFont="1" applyFill="1" applyBorder="1" applyAlignment="1">
      <alignment horizontal="left" vertical="center" indent="1"/>
    </xf>
    <xf numFmtId="0" fontId="7" fillId="0" borderId="0" xfId="0" applyFont="1" applyFill="1" applyBorder="1" applyAlignment="1">
      <alignment horizontal="left" vertical="center" wrapText="1" indent="1"/>
    </xf>
    <xf numFmtId="0" fontId="8" fillId="0" borderId="0" xfId="0" applyFont="1" applyFill="1" applyBorder="1" applyAlignment="1">
      <alignment horizontal="left" vertical="center" wrapText="1" indent="1"/>
    </xf>
    <xf numFmtId="0" fontId="8" fillId="0" borderId="0" xfId="0" applyFont="1" applyBorder="1" applyAlignment="1">
      <alignment horizontal="left" vertical="center" wrapText="1" indent="1"/>
    </xf>
    <xf numFmtId="1" fontId="8" fillId="0" borderId="0" xfId="0" applyNumberFormat="1" applyFont="1" applyBorder="1" applyAlignment="1">
      <alignment horizontal="left" vertical="center" wrapText="1" indent="1"/>
    </xf>
    <xf numFmtId="1" fontId="8" fillId="0" borderId="0" xfId="0" applyNumberFormat="1" applyFont="1" applyFill="1" applyBorder="1" applyAlignment="1">
      <alignment horizontal="left" vertical="center" wrapText="1" indent="1"/>
    </xf>
    <xf numFmtId="0" fontId="8" fillId="4" borderId="0" xfId="0" applyFont="1" applyFill="1" applyBorder="1" applyAlignment="1">
      <alignment horizontal="left" vertical="center" wrapText="1" indent="1"/>
    </xf>
    <xf numFmtId="0" fontId="8" fillId="0" borderId="0" xfId="0" applyFont="1" applyAlignment="1">
      <alignment horizontal="left" vertical="center" wrapText="1" indent="1"/>
    </xf>
    <xf numFmtId="3" fontId="8" fillId="0" borderId="0" xfId="0" applyNumberFormat="1" applyFont="1" applyFill="1" applyBorder="1" applyAlignment="1">
      <alignment horizontal="left" vertical="center" wrapText="1" indent="1"/>
    </xf>
    <xf numFmtId="3" fontId="10" fillId="4" borderId="3" xfId="0" applyNumberFormat="1" applyFont="1" applyFill="1" applyBorder="1" applyAlignment="1">
      <alignment horizontal="left" vertical="center" wrapText="1" indent="1"/>
    </xf>
    <xf numFmtId="3" fontId="10" fillId="4" borderId="4" xfId="0" applyNumberFormat="1" applyFont="1" applyFill="1" applyBorder="1" applyAlignment="1">
      <alignment horizontal="left" vertical="center" wrapText="1" indent="1"/>
    </xf>
    <xf numFmtId="10" fontId="11" fillId="4" borderId="5" xfId="1" applyNumberFormat="1" applyFont="1" applyFill="1" applyBorder="1" applyAlignment="1">
      <alignment horizontal="left" vertical="center" wrapText="1" indent="1"/>
    </xf>
    <xf numFmtId="164" fontId="10" fillId="4" borderId="3" xfId="0" applyNumberFormat="1" applyFont="1" applyFill="1" applyBorder="1" applyAlignment="1">
      <alignment horizontal="left" vertical="center" wrapText="1" indent="1"/>
    </xf>
    <xf numFmtId="164" fontId="10" fillId="4" borderId="4" xfId="0" applyNumberFormat="1" applyFont="1" applyFill="1" applyBorder="1" applyAlignment="1">
      <alignment horizontal="left" vertical="center" wrapText="1" indent="1"/>
    </xf>
    <xf numFmtId="0" fontId="6" fillId="3" borderId="6" xfId="0" applyFont="1" applyFill="1" applyBorder="1" applyAlignment="1">
      <alignment horizontal="left" vertical="center" wrapText="1" indent="1"/>
    </xf>
    <xf numFmtId="0" fontId="6" fillId="3" borderId="7" xfId="0" applyFont="1" applyFill="1" applyBorder="1" applyAlignment="1">
      <alignment horizontal="left" vertical="center" wrapText="1" indent="1"/>
    </xf>
    <xf numFmtId="0" fontId="6" fillId="3" borderId="8" xfId="0" applyFont="1" applyFill="1" applyBorder="1" applyAlignment="1">
      <alignment horizontal="left" vertical="center" wrapText="1" indent="1"/>
    </xf>
    <xf numFmtId="0" fontId="6" fillId="3" borderId="1" xfId="0" applyFont="1" applyFill="1" applyBorder="1" applyAlignment="1">
      <alignment horizontal="left" vertical="center" wrapText="1" indent="1"/>
    </xf>
    <xf numFmtId="0" fontId="6" fillId="3" borderId="1" xfId="0" applyNumberFormat="1" applyFont="1" applyFill="1" applyBorder="1" applyAlignment="1">
      <alignment horizontal="left" vertical="center" wrapText="1" indent="1"/>
    </xf>
    <xf numFmtId="0" fontId="8" fillId="3" borderId="7" xfId="0" applyFont="1" applyFill="1" applyBorder="1" applyAlignment="1">
      <alignment horizontal="left" vertical="center" wrapText="1" indent="1"/>
    </xf>
    <xf numFmtId="0" fontId="6" fillId="3" borderId="9" xfId="0" applyFont="1" applyFill="1" applyBorder="1" applyAlignment="1">
      <alignment horizontal="left" vertical="center" wrapText="1" indent="1"/>
    </xf>
    <xf numFmtId="0" fontId="6" fillId="5" borderId="1" xfId="0" applyFont="1" applyFill="1" applyBorder="1" applyAlignment="1">
      <alignment horizontal="left" vertical="center" wrapText="1" indent="1"/>
    </xf>
    <xf numFmtId="0" fontId="6" fillId="3" borderId="10" xfId="0" applyFont="1" applyFill="1" applyBorder="1" applyAlignment="1">
      <alignment horizontal="left" vertical="center" wrapText="1" indent="1"/>
    </xf>
    <xf numFmtId="0" fontId="8" fillId="5" borderId="9" xfId="0" applyFont="1" applyFill="1" applyBorder="1" applyAlignment="1">
      <alignment horizontal="left" vertical="center" wrapText="1" indent="1"/>
    </xf>
    <xf numFmtId="0" fontId="8" fillId="3" borderId="2" xfId="0" applyFont="1" applyFill="1" applyBorder="1" applyAlignment="1">
      <alignment horizontal="left" vertical="center" wrapText="1" indent="1"/>
    </xf>
    <xf numFmtId="0" fontId="6" fillId="3" borderId="11" xfId="0" applyFont="1" applyFill="1" applyBorder="1" applyAlignment="1">
      <alignment horizontal="left" vertical="center" wrapText="1" indent="1"/>
    </xf>
    <xf numFmtId="0" fontId="6" fillId="5" borderId="11" xfId="0" applyFont="1" applyFill="1" applyBorder="1" applyAlignment="1">
      <alignment horizontal="left" vertical="center" wrapText="1" indent="1"/>
    </xf>
    <xf numFmtId="0" fontId="8" fillId="6" borderId="5" xfId="0" applyFont="1" applyFill="1" applyBorder="1" applyAlignment="1">
      <alignment horizontal="left" vertical="center" wrapText="1" indent="1"/>
    </xf>
    <xf numFmtId="0" fontId="8" fillId="6" borderId="7" xfId="0" applyFont="1" applyFill="1" applyBorder="1" applyAlignment="1">
      <alignment horizontal="left" vertical="center" wrapText="1" indent="1"/>
    </xf>
    <xf numFmtId="3" fontId="8" fillId="2" borderId="1" xfId="0" applyNumberFormat="1" applyFont="1" applyFill="1" applyBorder="1" applyAlignment="1">
      <alignment horizontal="left" vertical="center" wrapText="1" indent="1"/>
    </xf>
    <xf numFmtId="9" fontId="8" fillId="2" borderId="1" xfId="1" applyFont="1" applyFill="1" applyBorder="1" applyAlignment="1">
      <alignment horizontal="left" vertical="center" wrapText="1" indent="1"/>
    </xf>
    <xf numFmtId="164" fontId="8" fillId="2" borderId="1" xfId="0" applyNumberFormat="1" applyFont="1" applyFill="1" applyBorder="1" applyAlignment="1">
      <alignment horizontal="left" vertical="center" wrapText="1" indent="1"/>
    </xf>
    <xf numFmtId="9" fontId="8" fillId="2" borderId="1" xfId="1" applyNumberFormat="1" applyFont="1" applyFill="1" applyBorder="1" applyAlignment="1">
      <alignment horizontal="left" vertical="center" wrapText="1" indent="1"/>
    </xf>
    <xf numFmtId="0" fontId="8" fillId="7" borderId="7" xfId="0" applyFont="1" applyFill="1" applyBorder="1" applyAlignment="1">
      <alignment horizontal="left" vertical="center" wrapText="1" indent="1"/>
    </xf>
    <xf numFmtId="3" fontId="8" fillId="8" borderId="1" xfId="0" applyNumberFormat="1" applyFont="1" applyFill="1" applyBorder="1" applyAlignment="1">
      <alignment horizontal="left" vertical="center" wrapText="1" indent="1"/>
    </xf>
    <xf numFmtId="9" fontId="8" fillId="8" borderId="1" xfId="1" applyFont="1" applyFill="1" applyBorder="1" applyAlignment="1">
      <alignment horizontal="left" vertical="center" wrapText="1" indent="1"/>
    </xf>
    <xf numFmtId="164" fontId="8" fillId="8" borderId="1" xfId="0" applyNumberFormat="1" applyFont="1" applyFill="1" applyBorder="1" applyAlignment="1">
      <alignment horizontal="left" vertical="center" wrapText="1" indent="1"/>
    </xf>
    <xf numFmtId="0" fontId="7" fillId="6" borderId="7" xfId="0" applyFont="1" applyFill="1" applyBorder="1" applyAlignment="1">
      <alignment horizontal="left" vertical="center" wrapText="1" indent="1"/>
    </xf>
    <xf numFmtId="3" fontId="7" fillId="6" borderId="1" xfId="0" applyNumberFormat="1" applyFont="1" applyFill="1" applyBorder="1" applyAlignment="1">
      <alignment horizontal="left" vertical="center" wrapText="1" indent="1"/>
    </xf>
    <xf numFmtId="9" fontId="7" fillId="6" borderId="1" xfId="1" applyFont="1" applyFill="1" applyBorder="1" applyAlignment="1">
      <alignment horizontal="left" vertical="center" wrapText="1" indent="1"/>
    </xf>
    <xf numFmtId="164" fontId="7" fillId="6" borderId="1" xfId="2" applyNumberFormat="1" applyFont="1" applyFill="1" applyBorder="1" applyAlignment="1">
      <alignment horizontal="left" vertical="center" wrapText="1" indent="1"/>
    </xf>
    <xf numFmtId="164" fontId="7" fillId="6" borderId="1" xfId="0" applyNumberFormat="1"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3" fontId="7" fillId="7" borderId="1" xfId="0" applyNumberFormat="1" applyFont="1" applyFill="1" applyBorder="1" applyAlignment="1">
      <alignment horizontal="left" vertical="center" wrapText="1" indent="1"/>
    </xf>
    <xf numFmtId="9" fontId="7" fillId="7" borderId="1" xfId="1" applyFont="1" applyFill="1" applyBorder="1" applyAlignment="1">
      <alignment horizontal="left" vertical="center" wrapText="1" indent="1"/>
    </xf>
    <xf numFmtId="164" fontId="7" fillId="7" borderId="1" xfId="2" applyNumberFormat="1" applyFont="1" applyFill="1" applyBorder="1" applyAlignment="1">
      <alignment horizontal="left" vertical="center" wrapText="1" indent="1"/>
    </xf>
    <xf numFmtId="9" fontId="10" fillId="4" borderId="1" xfId="1" applyFont="1" applyFill="1" applyBorder="1" applyAlignment="1">
      <alignment horizontal="left" vertical="center" wrapText="1" indent="1"/>
    </xf>
    <xf numFmtId="0" fontId="6" fillId="5" borderId="1" xfId="0" applyNumberFormat="1"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3" fontId="6" fillId="3" borderId="1" xfId="0" applyNumberFormat="1" applyFont="1" applyFill="1" applyBorder="1" applyAlignment="1">
      <alignment horizontal="left" vertical="center" wrapText="1" indent="1"/>
    </xf>
    <xf numFmtId="165" fontId="8" fillId="6" borderId="1" xfId="2" applyNumberFormat="1" applyFont="1" applyFill="1" applyBorder="1" applyAlignment="1">
      <alignment horizontal="left" vertical="center" wrapText="1" indent="1"/>
    </xf>
    <xf numFmtId="165" fontId="8" fillId="7" borderId="1" xfId="2" applyNumberFormat="1" applyFont="1" applyFill="1" applyBorder="1" applyAlignment="1">
      <alignment horizontal="left" vertical="center" wrapText="1" indent="1"/>
    </xf>
    <xf numFmtId="165" fontId="6" fillId="3" borderId="1" xfId="2" applyNumberFormat="1" applyFont="1" applyFill="1" applyBorder="1" applyAlignment="1">
      <alignment horizontal="left" vertical="center" wrapText="1" indent="1"/>
    </xf>
    <xf numFmtId="0" fontId="6" fillId="5" borderId="10" xfId="0" applyFont="1" applyFill="1" applyBorder="1" applyAlignment="1">
      <alignment horizontal="left" vertical="center" wrapText="1" indent="1"/>
    </xf>
    <xf numFmtId="0" fontId="6" fillId="5" borderId="9" xfId="0" applyFont="1" applyFill="1" applyBorder="1" applyAlignment="1">
      <alignment horizontal="left" vertical="center" wrapText="1" indent="1"/>
    </xf>
    <xf numFmtId="0" fontId="8" fillId="3" borderId="8" xfId="0" applyFont="1" applyFill="1" applyBorder="1" applyAlignment="1">
      <alignment horizontal="left" vertical="center" wrapText="1" indent="1"/>
    </xf>
    <xf numFmtId="0" fontId="0" fillId="0" borderId="0" xfId="0" applyAlignment="1"/>
    <xf numFmtId="0" fontId="12" fillId="0" borderId="0" xfId="5" applyFont="1"/>
    <xf numFmtId="0" fontId="3" fillId="0" borderId="12" xfId="5" applyFont="1" applyBorder="1" applyAlignment="1">
      <alignment horizontal="left" vertical="center" wrapText="1" indent="2"/>
    </xf>
    <xf numFmtId="0" fontId="13" fillId="9" borderId="0" xfId="6" applyFont="1" applyFill="1" applyAlignment="1">
      <alignment horizontal="center" vertical="center"/>
    </xf>
    <xf numFmtId="0" fontId="13" fillId="0" borderId="0" xfId="6" applyFont="1" applyAlignment="1">
      <alignment horizontal="center" vertical="center"/>
    </xf>
  </cellXfs>
  <cellStyles count="7">
    <cellStyle name="Normal 2" xfId="5" xr:uid="{855EB087-A758-6644-B9E6-83833E5C5F01}"/>
    <cellStyle name="Гиперссылка" xfId="3" builtinId="8" hidden="1"/>
    <cellStyle name="Гиперссылка" xfId="6" builtinId="8"/>
    <cellStyle name="Денежный" xfId="2" builtinId="4"/>
    <cellStyle name="Обычный" xfId="0" builtinId="0"/>
    <cellStyle name="Открывавшаяся гиперссылка" xfId="4" builtinId="9" hidden="1"/>
    <cellStyle name="Процентный" xfId="1" builtinId="5"/>
  </cellStyles>
  <dxfs count="0"/>
  <tableStyles count="0" defaultTableStyle="TableStyleMedium9" defaultPivotStyle="PivotStyleMedium7"/>
  <colors>
    <mruColors>
      <color rgb="FF03C25B"/>
      <color rgb="FFDAF3F0"/>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'E-commerce Dashboard'!$C$29</c:f>
              <c:strCache>
                <c:ptCount val="1"/>
                <c:pt idx="0">
                  <c:v>Banner Ads</c:v>
                </c:pt>
              </c:strCache>
            </c:strRef>
          </c:tx>
          <c:spPr>
            <a:solidFill>
              <a:schemeClr val="accent1">
                <a:lumMod val="75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Dashboard'!$D$29:$O$29</c:f>
              <c:numCache>
                <c:formatCode>#,##0</c:formatCode>
                <c:ptCount val="12"/>
                <c:pt idx="0">
                  <c:v>1304</c:v>
                </c:pt>
                <c:pt idx="1">
                  <c:v>26663</c:v>
                </c:pt>
                <c:pt idx="2">
                  <c:v>20824</c:v>
                </c:pt>
                <c:pt idx="3">
                  <c:v>20615</c:v>
                </c:pt>
                <c:pt idx="4">
                  <c:v>22808</c:v>
                </c:pt>
                <c:pt idx="5">
                  <c:v>9443</c:v>
                </c:pt>
                <c:pt idx="6">
                  <c:v>25562</c:v>
                </c:pt>
                <c:pt idx="7">
                  <c:v>19129</c:v>
                </c:pt>
                <c:pt idx="8">
                  <c:v>15939</c:v>
                </c:pt>
                <c:pt idx="9">
                  <c:v>25976</c:v>
                </c:pt>
                <c:pt idx="10">
                  <c:v>14829</c:v>
                </c:pt>
                <c:pt idx="11">
                  <c:v>26346</c:v>
                </c:pt>
              </c:numCache>
            </c:numRef>
          </c:val>
          <c:extLst>
            <c:ext xmlns:c16="http://schemas.microsoft.com/office/drawing/2014/chart" uri="{C3380CC4-5D6E-409C-BE32-E72D297353CC}">
              <c16:uniqueId val="{00000000-A767-4DEE-966C-3B2B547F9174}"/>
            </c:ext>
          </c:extLst>
        </c:ser>
        <c:ser>
          <c:idx val="1"/>
          <c:order val="1"/>
          <c:tx>
            <c:strRef>
              <c:f>'E-commerce Dashboard'!$C$30</c:f>
              <c:strCache>
                <c:ptCount val="1"/>
                <c:pt idx="0">
                  <c:v>Mobile Ads</c:v>
                </c:pt>
              </c:strCache>
            </c:strRef>
          </c:tx>
          <c:spPr>
            <a:solidFill>
              <a:schemeClr val="accent1">
                <a:lumMod val="60000"/>
                <a:lumOff val="40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Dashboard'!$D$30:$O$30</c:f>
              <c:numCache>
                <c:formatCode>#,##0</c:formatCode>
                <c:ptCount val="12"/>
                <c:pt idx="0">
                  <c:v>21285</c:v>
                </c:pt>
                <c:pt idx="1">
                  <c:v>3842</c:v>
                </c:pt>
                <c:pt idx="2">
                  <c:v>22524</c:v>
                </c:pt>
                <c:pt idx="3">
                  <c:v>9473</c:v>
                </c:pt>
                <c:pt idx="4">
                  <c:v>19812</c:v>
                </c:pt>
                <c:pt idx="5">
                  <c:v>15751</c:v>
                </c:pt>
                <c:pt idx="6">
                  <c:v>1999</c:v>
                </c:pt>
                <c:pt idx="7">
                  <c:v>16082</c:v>
                </c:pt>
                <c:pt idx="8">
                  <c:v>25148</c:v>
                </c:pt>
                <c:pt idx="9">
                  <c:v>19790</c:v>
                </c:pt>
                <c:pt idx="10">
                  <c:v>23346</c:v>
                </c:pt>
                <c:pt idx="11">
                  <c:v>24571</c:v>
                </c:pt>
              </c:numCache>
            </c:numRef>
          </c:val>
          <c:extLst>
            <c:ext xmlns:c16="http://schemas.microsoft.com/office/drawing/2014/chart" uri="{C3380CC4-5D6E-409C-BE32-E72D297353CC}">
              <c16:uniqueId val="{00000001-A767-4DEE-966C-3B2B547F9174}"/>
            </c:ext>
          </c:extLst>
        </c:ser>
        <c:ser>
          <c:idx val="2"/>
          <c:order val="2"/>
          <c:tx>
            <c:strRef>
              <c:f>'E-commerce Dashboard'!$C$31</c:f>
              <c:strCache>
                <c:ptCount val="1"/>
                <c:pt idx="0">
                  <c:v>Search (Pd)</c:v>
                </c:pt>
              </c:strCache>
            </c:strRef>
          </c:tx>
          <c:spPr>
            <a:solidFill>
              <a:schemeClr val="tx2">
                <a:lumMod val="20000"/>
                <a:lumOff val="80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Dashboard'!$D$31:$O$31</c:f>
              <c:numCache>
                <c:formatCode>#,##0</c:formatCode>
                <c:ptCount val="12"/>
                <c:pt idx="0">
                  <c:v>7020</c:v>
                </c:pt>
                <c:pt idx="1">
                  <c:v>22565</c:v>
                </c:pt>
                <c:pt idx="2">
                  <c:v>19001</c:v>
                </c:pt>
                <c:pt idx="3">
                  <c:v>901</c:v>
                </c:pt>
                <c:pt idx="4">
                  <c:v>11112</c:v>
                </c:pt>
                <c:pt idx="5">
                  <c:v>31</c:v>
                </c:pt>
                <c:pt idx="6">
                  <c:v>2271</c:v>
                </c:pt>
                <c:pt idx="7">
                  <c:v>16151</c:v>
                </c:pt>
                <c:pt idx="8">
                  <c:v>2728</c:v>
                </c:pt>
                <c:pt idx="9">
                  <c:v>22990</c:v>
                </c:pt>
                <c:pt idx="10">
                  <c:v>20374</c:v>
                </c:pt>
                <c:pt idx="11">
                  <c:v>24490</c:v>
                </c:pt>
              </c:numCache>
            </c:numRef>
          </c:val>
          <c:extLst>
            <c:ext xmlns:c16="http://schemas.microsoft.com/office/drawing/2014/chart" uri="{C3380CC4-5D6E-409C-BE32-E72D297353CC}">
              <c16:uniqueId val="{00000002-A767-4DEE-966C-3B2B547F9174}"/>
            </c:ext>
          </c:extLst>
        </c:ser>
        <c:ser>
          <c:idx val="3"/>
          <c:order val="3"/>
          <c:tx>
            <c:strRef>
              <c:f>'E-commerce Dashboard'!$C$32</c:f>
              <c:strCache>
                <c:ptCount val="1"/>
                <c:pt idx="0">
                  <c:v>Social (Pd)</c:v>
                </c:pt>
              </c:strCache>
            </c:strRef>
          </c:tx>
          <c:spPr>
            <a:solidFill>
              <a:schemeClr val="accent1">
                <a:lumMod val="40000"/>
                <a:lumOff val="60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Dashboard'!$D$32:$O$32</c:f>
              <c:numCache>
                <c:formatCode>#,##0</c:formatCode>
                <c:ptCount val="12"/>
                <c:pt idx="0">
                  <c:v>9874</c:v>
                </c:pt>
                <c:pt idx="1">
                  <c:v>1275</c:v>
                </c:pt>
                <c:pt idx="2">
                  <c:v>16686</c:v>
                </c:pt>
                <c:pt idx="3">
                  <c:v>3846</c:v>
                </c:pt>
                <c:pt idx="4">
                  <c:v>4705</c:v>
                </c:pt>
                <c:pt idx="5">
                  <c:v>20554</c:v>
                </c:pt>
                <c:pt idx="6">
                  <c:v>13476</c:v>
                </c:pt>
                <c:pt idx="7">
                  <c:v>6255</c:v>
                </c:pt>
                <c:pt idx="8">
                  <c:v>21165</c:v>
                </c:pt>
                <c:pt idx="9">
                  <c:v>26770</c:v>
                </c:pt>
                <c:pt idx="10">
                  <c:v>3887</c:v>
                </c:pt>
                <c:pt idx="11">
                  <c:v>7493</c:v>
                </c:pt>
              </c:numCache>
            </c:numRef>
          </c:val>
          <c:extLst>
            <c:ext xmlns:c16="http://schemas.microsoft.com/office/drawing/2014/chart" uri="{C3380CC4-5D6E-409C-BE32-E72D297353CC}">
              <c16:uniqueId val="{00000003-A767-4DEE-966C-3B2B547F9174}"/>
            </c:ext>
          </c:extLst>
        </c:ser>
        <c:ser>
          <c:idx val="5"/>
          <c:order val="4"/>
          <c:tx>
            <c:strRef>
              <c:f>'E-commerce Dashboard'!$C$34</c:f>
              <c:strCache>
                <c:ptCount val="1"/>
                <c:pt idx="0">
                  <c:v>Banners (Partner)</c:v>
                </c:pt>
              </c:strCache>
            </c:strRef>
          </c:tx>
          <c:spPr>
            <a:solidFill>
              <a:schemeClr val="bg1">
                <a:lumMod val="75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Dashboard'!$D$34:$O$34</c:f>
              <c:numCache>
                <c:formatCode>#,##0</c:formatCode>
                <c:ptCount val="12"/>
                <c:pt idx="0">
                  <c:v>5409</c:v>
                </c:pt>
                <c:pt idx="1">
                  <c:v>7643</c:v>
                </c:pt>
                <c:pt idx="2">
                  <c:v>7137</c:v>
                </c:pt>
                <c:pt idx="3">
                  <c:v>1336</c:v>
                </c:pt>
                <c:pt idx="4">
                  <c:v>10817</c:v>
                </c:pt>
                <c:pt idx="5">
                  <c:v>18751</c:v>
                </c:pt>
                <c:pt idx="6">
                  <c:v>20593</c:v>
                </c:pt>
                <c:pt idx="7">
                  <c:v>24271</c:v>
                </c:pt>
                <c:pt idx="8">
                  <c:v>22709</c:v>
                </c:pt>
                <c:pt idx="9">
                  <c:v>12616</c:v>
                </c:pt>
                <c:pt idx="10">
                  <c:v>25314</c:v>
                </c:pt>
                <c:pt idx="11">
                  <c:v>23966</c:v>
                </c:pt>
              </c:numCache>
            </c:numRef>
          </c:val>
          <c:extLst>
            <c:ext xmlns:c16="http://schemas.microsoft.com/office/drawing/2014/chart" uri="{C3380CC4-5D6E-409C-BE32-E72D297353CC}">
              <c16:uniqueId val="{00000004-A767-4DEE-966C-3B2B547F9174}"/>
            </c:ext>
          </c:extLst>
        </c:ser>
        <c:ser>
          <c:idx val="6"/>
          <c:order val="5"/>
          <c:tx>
            <c:strRef>
              <c:f>'E-commerce Dashboard'!$C$35</c:f>
              <c:strCache>
                <c:ptCount val="1"/>
                <c:pt idx="0">
                  <c:v>Banners (Website)</c:v>
                </c:pt>
              </c:strCache>
            </c:strRef>
          </c:tx>
          <c:spPr>
            <a:solidFill>
              <a:schemeClr val="tx1">
                <a:lumMod val="85000"/>
                <a:lumOff val="15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Dashboard'!$D$35:$O$35</c:f>
              <c:numCache>
                <c:formatCode>#,##0</c:formatCode>
                <c:ptCount val="12"/>
                <c:pt idx="0">
                  <c:v>831</c:v>
                </c:pt>
                <c:pt idx="1">
                  <c:v>21131</c:v>
                </c:pt>
                <c:pt idx="2">
                  <c:v>17561</c:v>
                </c:pt>
                <c:pt idx="3">
                  <c:v>14747</c:v>
                </c:pt>
                <c:pt idx="4">
                  <c:v>5210</c:v>
                </c:pt>
                <c:pt idx="5">
                  <c:v>21365</c:v>
                </c:pt>
                <c:pt idx="6">
                  <c:v>8576</c:v>
                </c:pt>
                <c:pt idx="7">
                  <c:v>3941</c:v>
                </c:pt>
                <c:pt idx="8">
                  <c:v>2712</c:v>
                </c:pt>
                <c:pt idx="9">
                  <c:v>625</c:v>
                </c:pt>
                <c:pt idx="10">
                  <c:v>18480</c:v>
                </c:pt>
                <c:pt idx="11">
                  <c:v>23604</c:v>
                </c:pt>
              </c:numCache>
            </c:numRef>
          </c:val>
          <c:extLst>
            <c:ext xmlns:c16="http://schemas.microsoft.com/office/drawing/2014/chart" uri="{C3380CC4-5D6E-409C-BE32-E72D297353CC}">
              <c16:uniqueId val="{00000005-A767-4DEE-966C-3B2B547F9174}"/>
            </c:ext>
          </c:extLst>
        </c:ser>
        <c:ser>
          <c:idx val="7"/>
          <c:order val="6"/>
          <c:tx>
            <c:strRef>
              <c:f>'E-commerce Dashboard'!$C$36</c:f>
              <c:strCache>
                <c:ptCount val="1"/>
                <c:pt idx="0">
                  <c:v>Direct Traffic</c:v>
                </c:pt>
              </c:strCache>
            </c:strRef>
          </c:tx>
          <c:spPr>
            <a:solidFill>
              <a:schemeClr val="bg1">
                <a:lumMod val="85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Dashboard'!$D$36:$O$36</c:f>
              <c:numCache>
                <c:formatCode>#,##0</c:formatCode>
                <c:ptCount val="12"/>
                <c:pt idx="0">
                  <c:v>1569</c:v>
                </c:pt>
                <c:pt idx="1">
                  <c:v>25969</c:v>
                </c:pt>
                <c:pt idx="2">
                  <c:v>7886</c:v>
                </c:pt>
                <c:pt idx="3">
                  <c:v>4104</c:v>
                </c:pt>
                <c:pt idx="4">
                  <c:v>17398</c:v>
                </c:pt>
                <c:pt idx="5">
                  <c:v>4916</c:v>
                </c:pt>
                <c:pt idx="6">
                  <c:v>6127</c:v>
                </c:pt>
                <c:pt idx="7">
                  <c:v>12493</c:v>
                </c:pt>
                <c:pt idx="8">
                  <c:v>12134</c:v>
                </c:pt>
                <c:pt idx="9">
                  <c:v>2190</c:v>
                </c:pt>
                <c:pt idx="10">
                  <c:v>14209</c:v>
                </c:pt>
                <c:pt idx="11">
                  <c:v>12766</c:v>
                </c:pt>
              </c:numCache>
            </c:numRef>
          </c:val>
          <c:extLst>
            <c:ext xmlns:c16="http://schemas.microsoft.com/office/drawing/2014/chart" uri="{C3380CC4-5D6E-409C-BE32-E72D297353CC}">
              <c16:uniqueId val="{00000006-A767-4DEE-966C-3B2B547F9174}"/>
            </c:ext>
          </c:extLst>
        </c:ser>
        <c:ser>
          <c:idx val="8"/>
          <c:order val="7"/>
          <c:tx>
            <c:strRef>
              <c:f>'E-commerce Dashboard'!$C$37</c:f>
              <c:strCache>
                <c:ptCount val="1"/>
                <c:pt idx="0">
                  <c:v>Email</c:v>
                </c:pt>
              </c:strCache>
            </c:strRef>
          </c:tx>
          <c:spPr>
            <a:solidFill>
              <a:schemeClr val="accent3">
                <a:lumMod val="60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Dashboard'!$D$37:$O$37</c:f>
              <c:numCache>
                <c:formatCode>#,##0</c:formatCode>
                <c:ptCount val="12"/>
                <c:pt idx="0">
                  <c:v>17983</c:v>
                </c:pt>
                <c:pt idx="1">
                  <c:v>25468</c:v>
                </c:pt>
                <c:pt idx="2">
                  <c:v>14424</c:v>
                </c:pt>
                <c:pt idx="3">
                  <c:v>23807</c:v>
                </c:pt>
                <c:pt idx="4">
                  <c:v>26181</c:v>
                </c:pt>
                <c:pt idx="5">
                  <c:v>4797</c:v>
                </c:pt>
                <c:pt idx="6">
                  <c:v>23145</c:v>
                </c:pt>
                <c:pt idx="7">
                  <c:v>12005</c:v>
                </c:pt>
                <c:pt idx="8">
                  <c:v>7310</c:v>
                </c:pt>
                <c:pt idx="9">
                  <c:v>11778</c:v>
                </c:pt>
                <c:pt idx="10">
                  <c:v>1234</c:v>
                </c:pt>
                <c:pt idx="11">
                  <c:v>21274</c:v>
                </c:pt>
              </c:numCache>
            </c:numRef>
          </c:val>
          <c:extLst>
            <c:ext xmlns:c16="http://schemas.microsoft.com/office/drawing/2014/chart" uri="{C3380CC4-5D6E-409C-BE32-E72D297353CC}">
              <c16:uniqueId val="{00000007-A767-4DEE-966C-3B2B547F9174}"/>
            </c:ext>
          </c:extLst>
        </c:ser>
        <c:ser>
          <c:idx val="9"/>
          <c:order val="8"/>
          <c:tx>
            <c:strRef>
              <c:f>'E-commerce Dashboard'!$C$38</c:f>
              <c:strCache>
                <c:ptCount val="1"/>
                <c:pt idx="0">
                  <c:v>Referring Domains</c:v>
                </c:pt>
              </c:strCache>
            </c:strRef>
          </c:tx>
          <c:spPr>
            <a:solidFill>
              <a:schemeClr val="bg1">
                <a:lumMod val="50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Dashboard'!$D$38:$O$38</c:f>
              <c:numCache>
                <c:formatCode>#,##0</c:formatCode>
                <c:ptCount val="12"/>
                <c:pt idx="0">
                  <c:v>20676</c:v>
                </c:pt>
                <c:pt idx="1">
                  <c:v>12180</c:v>
                </c:pt>
                <c:pt idx="2">
                  <c:v>25103</c:v>
                </c:pt>
                <c:pt idx="3">
                  <c:v>18425</c:v>
                </c:pt>
                <c:pt idx="4">
                  <c:v>16306</c:v>
                </c:pt>
                <c:pt idx="5">
                  <c:v>3388</c:v>
                </c:pt>
                <c:pt idx="6">
                  <c:v>5742</c:v>
                </c:pt>
                <c:pt idx="7">
                  <c:v>1883</c:v>
                </c:pt>
                <c:pt idx="8">
                  <c:v>25974</c:v>
                </c:pt>
                <c:pt idx="9">
                  <c:v>8458</c:v>
                </c:pt>
                <c:pt idx="10">
                  <c:v>22349</c:v>
                </c:pt>
                <c:pt idx="11">
                  <c:v>15556</c:v>
                </c:pt>
              </c:numCache>
            </c:numRef>
          </c:val>
          <c:extLst>
            <c:ext xmlns:c16="http://schemas.microsoft.com/office/drawing/2014/chart" uri="{C3380CC4-5D6E-409C-BE32-E72D297353CC}">
              <c16:uniqueId val="{00000008-A767-4DEE-966C-3B2B547F9174}"/>
            </c:ext>
          </c:extLst>
        </c:ser>
        <c:ser>
          <c:idx val="10"/>
          <c:order val="9"/>
          <c:tx>
            <c:strRef>
              <c:f>'E-commerce Dashboard'!$C$39</c:f>
              <c:strCache>
                <c:ptCount val="1"/>
                <c:pt idx="0">
                  <c:v>Search (Org)</c:v>
                </c:pt>
              </c:strCache>
            </c:strRef>
          </c:tx>
          <c:spPr>
            <a:solidFill>
              <a:schemeClr val="tx1">
                <a:lumMod val="50000"/>
                <a:lumOff val="50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Dashboard'!$D$39:$O$39</c:f>
              <c:numCache>
                <c:formatCode>#,##0</c:formatCode>
                <c:ptCount val="12"/>
                <c:pt idx="0">
                  <c:v>7567</c:v>
                </c:pt>
                <c:pt idx="1">
                  <c:v>7510</c:v>
                </c:pt>
                <c:pt idx="2">
                  <c:v>2970</c:v>
                </c:pt>
                <c:pt idx="3">
                  <c:v>14772</c:v>
                </c:pt>
                <c:pt idx="4">
                  <c:v>21839</c:v>
                </c:pt>
                <c:pt idx="5">
                  <c:v>8541</c:v>
                </c:pt>
                <c:pt idx="6">
                  <c:v>26009</c:v>
                </c:pt>
                <c:pt idx="7">
                  <c:v>4512</c:v>
                </c:pt>
                <c:pt idx="8">
                  <c:v>22258</c:v>
                </c:pt>
                <c:pt idx="9">
                  <c:v>3177</c:v>
                </c:pt>
                <c:pt idx="10">
                  <c:v>23035</c:v>
                </c:pt>
                <c:pt idx="11">
                  <c:v>7434</c:v>
                </c:pt>
              </c:numCache>
            </c:numRef>
          </c:val>
          <c:extLst>
            <c:ext xmlns:c16="http://schemas.microsoft.com/office/drawing/2014/chart" uri="{C3380CC4-5D6E-409C-BE32-E72D297353CC}">
              <c16:uniqueId val="{00000009-A767-4DEE-966C-3B2B547F9174}"/>
            </c:ext>
          </c:extLst>
        </c:ser>
        <c:ser>
          <c:idx val="11"/>
          <c:order val="10"/>
          <c:tx>
            <c:strRef>
              <c:f>'E-commerce Dashboard'!$C$40</c:f>
              <c:strCache>
                <c:ptCount val="1"/>
                <c:pt idx="0">
                  <c:v>Social (Org)</c:v>
                </c:pt>
              </c:strCache>
            </c:strRef>
          </c:tx>
          <c:spPr>
            <a:solidFill>
              <a:schemeClr val="accent5">
                <a:lumMod val="75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Dashboard'!$D$40:$O$40</c:f>
              <c:numCache>
                <c:formatCode>#,##0</c:formatCode>
                <c:ptCount val="12"/>
                <c:pt idx="0">
                  <c:v>6614</c:v>
                </c:pt>
                <c:pt idx="1">
                  <c:v>23484</c:v>
                </c:pt>
                <c:pt idx="2">
                  <c:v>17822</c:v>
                </c:pt>
                <c:pt idx="3">
                  <c:v>10778</c:v>
                </c:pt>
                <c:pt idx="4">
                  <c:v>18216</c:v>
                </c:pt>
                <c:pt idx="5">
                  <c:v>6592</c:v>
                </c:pt>
                <c:pt idx="6">
                  <c:v>18140</c:v>
                </c:pt>
                <c:pt idx="7">
                  <c:v>19304</c:v>
                </c:pt>
                <c:pt idx="8">
                  <c:v>18692</c:v>
                </c:pt>
                <c:pt idx="9">
                  <c:v>12592</c:v>
                </c:pt>
                <c:pt idx="10">
                  <c:v>11167</c:v>
                </c:pt>
                <c:pt idx="11">
                  <c:v>2517</c:v>
                </c:pt>
              </c:numCache>
            </c:numRef>
          </c:val>
          <c:extLst>
            <c:ext xmlns:c16="http://schemas.microsoft.com/office/drawing/2014/chart" uri="{C3380CC4-5D6E-409C-BE32-E72D297353CC}">
              <c16:uniqueId val="{0000000A-A767-4DEE-966C-3B2B547F9174}"/>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96594816"/>
        <c:axId val="196595376"/>
      </c:barChart>
      <c:catAx>
        <c:axId val="196594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196595376"/>
        <c:crossesAt val="0"/>
        <c:auto val="1"/>
        <c:lblAlgn val="ctr"/>
        <c:lblOffset val="100"/>
        <c:noMultiLvlLbl val="0"/>
      </c:catAx>
      <c:valAx>
        <c:axId val="1965953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196594816"/>
        <c:crosses val="autoZero"/>
        <c:crossBetween val="between"/>
      </c:valAx>
      <c:spPr>
        <a:noFill/>
        <a:ln>
          <a:noFill/>
        </a:ln>
        <a:effectLst/>
      </c:spPr>
    </c:plotArea>
    <c:legend>
      <c:legendPos val="b"/>
      <c:legendEntry>
        <c:idx val="7"/>
        <c:txPr>
          <a:bodyPr rot="0" spcFirstLastPara="1" vertOverflow="ellipsis" vert="horz" wrap="square" anchor="ctr" anchorCtr="1"/>
          <a:lstStyle/>
          <a:p>
            <a:pPr>
              <a:defRPr sz="1000" b="0" i="0" u="none" strike="noStrike" kern="1200" baseline="0">
                <a:solidFill>
                  <a:schemeClr val="bg2">
                    <a:lumMod val="50000"/>
                  </a:schemeClr>
                </a:solidFill>
                <a:latin typeface="Century Gothic" panose="020B0502020202020204" pitchFamily="34" charset="0"/>
                <a:ea typeface="Arial" charset="0"/>
                <a:cs typeface="Arial" charset="0"/>
              </a:defRPr>
            </a:pPr>
            <a:endParaRPr lang="ru-RU"/>
          </a:p>
        </c:txPr>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PAID 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1">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CAC-4B32-8ADF-F0B28DF541B0}"/>
              </c:ext>
            </c:extLst>
          </c:dPt>
          <c:dPt>
            <c:idx val="1"/>
            <c:bubble3D val="0"/>
            <c:spPr>
              <a:solidFill>
                <a:schemeClr val="accent1">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CAC-4B32-8ADF-F0B28DF541B0}"/>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CAC-4B32-8ADF-F0B28DF541B0}"/>
              </c:ext>
            </c:extLst>
          </c:dPt>
          <c:dPt>
            <c:idx val="3"/>
            <c:bubble3D val="0"/>
            <c:spPr>
              <a:solidFill>
                <a:schemeClr val="accent1">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CAC-4B32-8ADF-F0B28DF541B0}"/>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75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7CAC-4B32-8ADF-F0B28DF541B0}"/>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lumOff val="40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7CAC-4B32-8ADF-F0B28DF541B0}"/>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40000"/>
                          <a:lumOff val="60000"/>
                          <a:alpha val="99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7CAC-4B32-8ADF-F0B28DF541B0}"/>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50000"/>
                          <a:alpha val="99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7CAC-4B32-8ADF-F0B28DF541B0}"/>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'E-commerce Dashboard'!$D$10:$D$13</c:f>
              <c:strCache>
                <c:ptCount val="4"/>
                <c:pt idx="0">
                  <c:v>Banner Ads</c:v>
                </c:pt>
                <c:pt idx="1">
                  <c:v>Mobile Ads</c:v>
                </c:pt>
                <c:pt idx="2">
                  <c:v>Search (Pd)</c:v>
                </c:pt>
                <c:pt idx="3">
                  <c:v>Social (Pd)</c:v>
                </c:pt>
              </c:strCache>
            </c:strRef>
          </c:cat>
          <c:val>
            <c:numRef>
              <c:f>'E-commerce Dashboard'!$E$10:$E$13</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08-7CAC-4B32-8ADF-F0B28DF541B0}"/>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7CAC-4B32-8ADF-F0B28DF541B0}"/>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7CAC-4B32-8ADF-F0B28DF541B0}"/>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7CAC-4B32-8ADF-F0B28DF541B0}"/>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7CAC-4B32-8ADF-F0B28DF541B0}"/>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A-7CAC-4B32-8ADF-F0B28DF541B0}"/>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C-7CAC-4B32-8ADF-F0B28DF541B0}"/>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E-7CAC-4B32-8ADF-F0B28DF541B0}"/>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10-7CAC-4B32-8ADF-F0B28DF541B0}"/>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'E-commerce Dashboard'!$D$10:$D$13</c:f>
              <c:strCache>
                <c:ptCount val="4"/>
                <c:pt idx="0">
                  <c:v>Banner Ads</c:v>
                </c:pt>
                <c:pt idx="1">
                  <c:v>Mobile Ads</c:v>
                </c:pt>
                <c:pt idx="2">
                  <c:v>Search (Pd)</c:v>
                </c:pt>
                <c:pt idx="3">
                  <c:v>Social (Pd)</c:v>
                </c:pt>
              </c:strCache>
            </c:strRef>
          </c:cat>
          <c:val>
            <c:numRef>
              <c:f>'E-commerce Dashboard'!$E$10:$E$13</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11-7CAC-4B32-8ADF-F0B28DF541B0}"/>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ORGANIC</a:t>
            </a:r>
            <a:r>
              <a:rPr lang="en-US" baseline="0">
                <a:latin typeface="Century Gothic" panose="020B0502020202020204" pitchFamily="34" charset="0"/>
              </a:rPr>
              <a:t> </a:t>
            </a:r>
            <a:r>
              <a:rPr lang="en-US">
                <a:latin typeface="Century Gothic" panose="020B0502020202020204" pitchFamily="34" charset="0"/>
              </a:rPr>
              <a:t>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bg1">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D95-41FC-A9B4-2B4A3A0A72CD}"/>
              </c:ext>
            </c:extLst>
          </c:dPt>
          <c:dPt>
            <c:idx val="1"/>
            <c:bubble3D val="0"/>
            <c:spPr>
              <a:solidFill>
                <a:schemeClr val="tx1">
                  <a:lumMod val="85000"/>
                  <a:lumOff val="1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D95-41FC-A9B4-2B4A3A0A72CD}"/>
              </c:ext>
            </c:extLst>
          </c:dPt>
          <c:dPt>
            <c:idx val="2"/>
            <c:bubble3D val="0"/>
            <c:spPr>
              <a:solidFill>
                <a:schemeClr val="bg1">
                  <a:lumMod val="8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D95-41FC-A9B4-2B4A3A0A72CD}"/>
              </c:ext>
            </c:extLst>
          </c:dPt>
          <c:dPt>
            <c:idx val="3"/>
            <c:bubble3D val="0"/>
            <c:spPr>
              <a:solidFill>
                <a:schemeClr val="bg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D95-41FC-A9B4-2B4A3A0A72CD}"/>
              </c:ext>
            </c:extLst>
          </c:dPt>
          <c:dPt>
            <c:idx val="4"/>
            <c:bubble3D val="0"/>
            <c:spPr>
              <a:solidFill>
                <a:schemeClr val="bg1">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1D95-41FC-A9B4-2B4A3A0A72CD}"/>
              </c:ext>
            </c:extLst>
          </c:dPt>
          <c:dPt>
            <c:idx val="5"/>
            <c:bubble3D val="0"/>
            <c:spPr>
              <a:solidFill>
                <a:schemeClr val="bg1">
                  <a:lumMod val="6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1D95-41FC-A9B4-2B4A3A0A72CD}"/>
              </c:ext>
            </c:extLst>
          </c:dPt>
          <c:dPt>
            <c:idx val="6"/>
            <c:bubble3D val="0"/>
            <c:spPr>
              <a:solidFill>
                <a:schemeClr val="tx1">
                  <a:lumMod val="65000"/>
                  <a:lumOff val="3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1D95-41FC-A9B4-2B4A3A0A72C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lumMod val="75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1D95-41FC-A9B4-2B4A3A0A72CD}"/>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lumMod val="85000"/>
                          <a:lumOff val="15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1D95-41FC-A9B4-2B4A3A0A72CD}"/>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lumMod val="85000"/>
                          <a:alpha val="98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1D95-41FC-A9B4-2B4A3A0A72CD}"/>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2">
                          <a:lumMod val="50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1D95-41FC-A9B4-2B4A3A0A72CD}"/>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lumMod val="50000"/>
                        </a:schemeClr>
                      </a:solidFill>
                      <a:latin typeface="Century Gothic" panose="020B0502020202020204" pitchFamily="34" charset="0"/>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1D95-41FC-A9B4-2B4A3A0A72CD}"/>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lumMod val="65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B-1D95-41FC-A9B4-2B4A3A0A72CD}"/>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lumMod val="50000"/>
                          <a:lumOff val="50000"/>
                        </a:schemeClr>
                      </a:solidFill>
                      <a:latin typeface="Century Gothic" panose="020B0502020202020204" pitchFamily="34" charset="0"/>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D95-41FC-A9B4-2B4A3A0A72C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'E-commerce Dashboard'!$D$15:$D$21</c:f>
              <c:strCache>
                <c:ptCount val="7"/>
                <c:pt idx="0">
                  <c:v>Banners (Partner)</c:v>
                </c:pt>
                <c:pt idx="1">
                  <c:v>Banners (Website)</c:v>
                </c:pt>
                <c:pt idx="2">
                  <c:v>Direct Traffic</c:v>
                </c:pt>
                <c:pt idx="3">
                  <c:v>Email</c:v>
                </c:pt>
                <c:pt idx="4">
                  <c:v>Referring Domains</c:v>
                </c:pt>
                <c:pt idx="5">
                  <c:v>Search (Org)</c:v>
                </c:pt>
                <c:pt idx="6">
                  <c:v>Social (Org)</c:v>
                </c:pt>
              </c:strCache>
            </c:strRef>
          </c:cat>
          <c:val>
            <c:numRef>
              <c:f>'E-commerce Dashboard'!$E$15:$E$21</c:f>
              <c:numCache>
                <c:formatCode>#,##0</c:formatCode>
                <c:ptCount val="7"/>
                <c:pt idx="0">
                  <c:v>23966</c:v>
                </c:pt>
                <c:pt idx="1">
                  <c:v>23604</c:v>
                </c:pt>
                <c:pt idx="2">
                  <c:v>12766</c:v>
                </c:pt>
                <c:pt idx="3">
                  <c:v>21274</c:v>
                </c:pt>
                <c:pt idx="4">
                  <c:v>15556</c:v>
                </c:pt>
                <c:pt idx="5">
                  <c:v>7434</c:v>
                </c:pt>
                <c:pt idx="6">
                  <c:v>2517</c:v>
                </c:pt>
              </c:numCache>
            </c:numRef>
          </c:val>
          <c:extLst>
            <c:ext xmlns:c16="http://schemas.microsoft.com/office/drawing/2014/chart" uri="{C3380CC4-5D6E-409C-BE32-E72D297353CC}">
              <c16:uniqueId val="{0000000E-1D95-41FC-A9B4-2B4A3A0A72CD}"/>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6Amcvo" TargetMode="External"/></Relationships>
</file>

<file path=xl/drawings/drawing1.xml><?xml version="1.0" encoding="utf-8"?>
<xdr:wsDr xmlns:xdr="http://schemas.openxmlformats.org/drawingml/2006/spreadsheetDrawing" xmlns:a="http://schemas.openxmlformats.org/drawingml/2006/main">
  <xdr:twoCellAnchor>
    <xdr:from>
      <xdr:col>1</xdr:col>
      <xdr:colOff>12700</xdr:colOff>
      <xdr:row>24</xdr:row>
      <xdr:rowOff>155222</xdr:rowOff>
    </xdr:from>
    <xdr:to>
      <xdr:col>14</xdr:col>
      <xdr:colOff>1511300</xdr:colOff>
      <xdr:row>25</xdr:row>
      <xdr:rowOff>25400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50800</xdr:colOff>
      <xdr:row>6</xdr:row>
      <xdr:rowOff>50800</xdr:rowOff>
    </xdr:from>
    <xdr:to>
      <xdr:col>7</xdr:col>
      <xdr:colOff>1010356</xdr:colOff>
      <xdr:row>6</xdr:row>
      <xdr:rowOff>3505200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76201</xdr:colOff>
      <xdr:row>6</xdr:row>
      <xdr:rowOff>25400</xdr:rowOff>
    </xdr:from>
    <xdr:to>
      <xdr:col>13</xdr:col>
      <xdr:colOff>1430868</xdr:colOff>
      <xdr:row>6</xdr:row>
      <xdr:rowOff>3479800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991650</xdr:colOff>
      <xdr:row>0</xdr:row>
      <xdr:rowOff>0</xdr:rowOff>
    </xdr:from>
    <xdr:to>
      <xdr:col>15</xdr:col>
      <xdr:colOff>121356</xdr:colOff>
      <xdr:row>1</xdr:row>
      <xdr:rowOff>127000</xdr:rowOff>
    </xdr:to>
    <xdr:pic>
      <xdr:nvPicPr>
        <xdr:cNvPr id="6" name="Picture 5">
          <a:hlinkClick xmlns:r="http://schemas.openxmlformats.org/officeDocument/2006/relationships" r:id="rId4"/>
          <a:extLst>
            <a:ext uri="{FF2B5EF4-FFF2-40B4-BE49-F238E27FC236}">
              <a16:creationId xmlns:a16="http://schemas.microsoft.com/office/drawing/2014/main" id="{78B2AA38-6B2C-BB4D-88F7-5CFFD76CEAD1}"/>
            </a:ext>
          </a:extLst>
        </xdr:cNvPr>
        <xdr:cNvPicPr>
          <a:picLocks noChangeAspect="1"/>
        </xdr:cNvPicPr>
      </xdr:nvPicPr>
      <xdr:blipFill>
        <a:blip xmlns:r="http://schemas.openxmlformats.org/officeDocument/2006/relationships" r:embed="rId5"/>
        <a:stretch>
          <a:fillRect/>
        </a:stretch>
      </xdr:blipFill>
      <xdr:spPr>
        <a:xfrm>
          <a:off x="18708150" y="0"/>
          <a:ext cx="3892206"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6Amcv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499984740745262"/>
    <pageSetUpPr fitToPage="1"/>
  </sheetPr>
  <dimension ref="B1:W75"/>
  <sheetViews>
    <sheetView showGridLines="0" tabSelected="1" workbookViewId="0">
      <pane ySplit="1" topLeftCell="A2" activePane="bottomLeft" state="frozen"/>
      <selection pane="bottomLeft" activeCell="B47" sqref="B47:O47"/>
    </sheetView>
  </sheetViews>
  <sheetFormatPr defaultColWidth="10.796875" defaultRowHeight="13.2" x14ac:dyDescent="0.3"/>
  <cols>
    <col min="1" max="1" width="3.296875" style="4" customWidth="1"/>
    <col min="2" max="15" width="20.796875" style="4" customWidth="1"/>
    <col min="16" max="16" width="3.296875" style="4" customWidth="1"/>
    <col min="17" max="16384" width="10.796875" style="4"/>
  </cols>
  <sheetData>
    <row r="1" spans="2:16" s="3" customFormat="1" ht="49.95" customHeight="1" x14ac:dyDescent="0.3">
      <c r="B1" s="1" t="s">
        <v>46</v>
      </c>
      <c r="C1" s="2"/>
      <c r="D1" s="2"/>
      <c r="E1" s="2"/>
      <c r="F1" s="2"/>
      <c r="G1" s="2"/>
      <c r="H1" s="2"/>
      <c r="I1" s="2"/>
      <c r="J1" s="2"/>
      <c r="K1" s="2"/>
    </row>
    <row r="2" spans="2:16" ht="24" customHeight="1" x14ac:dyDescent="0.3">
      <c r="B2" s="3"/>
      <c r="C2" s="15" t="s">
        <v>38</v>
      </c>
      <c r="D2" s="16"/>
      <c r="E2" s="22" t="s">
        <v>44</v>
      </c>
      <c r="F2" s="3"/>
      <c r="H2" s="18" t="s">
        <v>40</v>
      </c>
      <c r="L2" s="15" t="s">
        <v>39</v>
      </c>
      <c r="M2" s="16"/>
      <c r="N2" s="22" t="s">
        <v>44</v>
      </c>
    </row>
    <row r="3" spans="2:16" ht="67.05" customHeight="1" x14ac:dyDescent="0.3">
      <c r="B3" s="3"/>
      <c r="C3" s="10">
        <f>'E-commerce Dashboard'!O42</f>
        <v>190017</v>
      </c>
      <c r="D3" s="11"/>
      <c r="E3" s="12">
        <f>('E-commerce Dashboard'!O42-'E-commerce Dashboard'!N42)/'E-commerce Dashboard'!O42*1</f>
        <v>6.2062868059173652E-2</v>
      </c>
      <c r="F3" s="3"/>
      <c r="H3" s="47">
        <f>M14</f>
        <v>84.079110251450672</v>
      </c>
      <c r="L3" s="13">
        <f>'E-commerce Dashboard'!O45</f>
        <v>9635902</v>
      </c>
      <c r="M3" s="14"/>
      <c r="N3" s="12">
        <f>('E-commerce Dashboard'!O45-'E-commerce Dashboard'!N45)/'E-commerce Dashboard'!O45*1</f>
        <v>0.17149396081446242</v>
      </c>
    </row>
    <row r="4" spans="2:16" s="3" customFormat="1" ht="10.95" customHeight="1" x14ac:dyDescent="0.3">
      <c r="P4" s="6"/>
    </row>
    <row r="5" spans="2:16" ht="24" customHeight="1" x14ac:dyDescent="0.3">
      <c r="B5" s="15" t="s">
        <v>38</v>
      </c>
      <c r="C5" s="17"/>
      <c r="D5" s="17"/>
      <c r="E5" s="17"/>
      <c r="F5" s="17"/>
      <c r="G5" s="17"/>
      <c r="H5" s="17"/>
      <c r="I5" s="17"/>
      <c r="J5" s="17"/>
      <c r="K5" s="17"/>
      <c r="L5" s="17"/>
      <c r="M5" s="57"/>
      <c r="N5" s="57"/>
      <c r="O5" s="20"/>
      <c r="P5" s="5"/>
    </row>
    <row r="6" spans="2:16" ht="9" customHeight="1" x14ac:dyDescent="0.3">
      <c r="B6" s="3"/>
      <c r="C6" s="3"/>
      <c r="D6" s="3"/>
      <c r="E6" s="3"/>
      <c r="F6" s="3"/>
      <c r="G6" s="3"/>
      <c r="H6" s="3"/>
      <c r="I6" s="3"/>
      <c r="J6" s="3"/>
      <c r="K6" s="3"/>
      <c r="L6" s="3"/>
      <c r="M6" s="3"/>
      <c r="P6" s="5"/>
    </row>
    <row r="7" spans="2:16" ht="280.05" customHeight="1" x14ac:dyDescent="0.3">
      <c r="B7" s="3"/>
      <c r="C7" s="3"/>
      <c r="D7" s="3"/>
      <c r="E7" s="3"/>
      <c r="F7" s="3"/>
      <c r="G7" s="3"/>
      <c r="H7" s="3"/>
      <c r="I7" s="3"/>
      <c r="J7" s="3"/>
      <c r="K7" s="3"/>
      <c r="L7" s="3"/>
      <c r="M7" s="3"/>
      <c r="P7" s="5"/>
    </row>
    <row r="8" spans="2:16" s="3" customFormat="1" ht="10.95" customHeight="1" x14ac:dyDescent="0.3">
      <c r="P8" s="6"/>
    </row>
    <row r="9" spans="2:16" ht="24" customHeight="1" x14ac:dyDescent="0.3">
      <c r="C9" s="25"/>
      <c r="D9" s="20"/>
      <c r="E9" s="16" t="s">
        <v>25</v>
      </c>
      <c r="F9" s="19" t="s">
        <v>33</v>
      </c>
      <c r="G9" s="19" t="s">
        <v>34</v>
      </c>
      <c r="H9" s="19" t="s">
        <v>27</v>
      </c>
      <c r="I9" s="19" t="s">
        <v>28</v>
      </c>
      <c r="J9" s="19" t="s">
        <v>0</v>
      </c>
      <c r="K9" s="19" t="s">
        <v>26</v>
      </c>
      <c r="L9" s="19" t="s">
        <v>35</v>
      </c>
      <c r="M9" s="19" t="s">
        <v>36</v>
      </c>
      <c r="N9" s="3"/>
      <c r="O9" s="3"/>
      <c r="P9" s="5"/>
    </row>
    <row r="10" spans="2:16" ht="24" customHeight="1" x14ac:dyDescent="0.3">
      <c r="C10" s="26"/>
      <c r="D10" s="28" t="s">
        <v>14</v>
      </c>
      <c r="E10" s="30">
        <v>26346</v>
      </c>
      <c r="F10" s="30">
        <v>20000</v>
      </c>
      <c r="G10" s="31">
        <f t="shared" ref="G10:G22" si="0">E10/F10</f>
        <v>1.3172999999999999</v>
      </c>
      <c r="H10" s="30">
        <v>414</v>
      </c>
      <c r="I10" s="30">
        <v>15084</v>
      </c>
      <c r="J10" s="30">
        <v>2954</v>
      </c>
      <c r="K10" s="32">
        <v>812426</v>
      </c>
      <c r="L10" s="32">
        <v>8500</v>
      </c>
      <c r="M10" s="33">
        <f>K10/L10</f>
        <v>95.57952941176471</v>
      </c>
      <c r="N10" s="3"/>
      <c r="O10" s="3"/>
      <c r="P10" s="5"/>
    </row>
    <row r="11" spans="2:16" ht="24" customHeight="1" x14ac:dyDescent="0.3">
      <c r="C11" s="26"/>
      <c r="D11" s="29" t="s">
        <v>15</v>
      </c>
      <c r="E11" s="30">
        <v>24571</v>
      </c>
      <c r="F11" s="30">
        <v>18000</v>
      </c>
      <c r="G11" s="31">
        <f t="shared" si="0"/>
        <v>1.3650555555555555</v>
      </c>
      <c r="H11" s="30">
        <v>2300</v>
      </c>
      <c r="I11" s="30">
        <v>9864</v>
      </c>
      <c r="J11" s="30">
        <v>3254</v>
      </c>
      <c r="K11" s="32">
        <v>1756723</v>
      </c>
      <c r="L11" s="32">
        <v>12000</v>
      </c>
      <c r="M11" s="33">
        <f>K11/L11</f>
        <v>146.39358333333334</v>
      </c>
      <c r="P11" s="5"/>
    </row>
    <row r="12" spans="2:16" ht="24" customHeight="1" x14ac:dyDescent="0.3">
      <c r="C12" s="26" t="s">
        <v>23</v>
      </c>
      <c r="D12" s="29" t="s">
        <v>29</v>
      </c>
      <c r="E12" s="30">
        <v>24490</v>
      </c>
      <c r="F12" s="30">
        <v>15000</v>
      </c>
      <c r="G12" s="31">
        <f t="shared" si="0"/>
        <v>1.6326666666666667</v>
      </c>
      <c r="H12" s="30">
        <v>159</v>
      </c>
      <c r="I12" s="30">
        <v>11056</v>
      </c>
      <c r="J12" s="30">
        <v>5838</v>
      </c>
      <c r="K12" s="32">
        <v>627376</v>
      </c>
      <c r="L12" s="32">
        <v>6200</v>
      </c>
      <c r="M12" s="33">
        <f>K12/L12</f>
        <v>101.18967741935484</v>
      </c>
      <c r="P12" s="5"/>
    </row>
    <row r="13" spans="2:16" ht="24" customHeight="1" x14ac:dyDescent="0.3">
      <c r="C13" s="26"/>
      <c r="D13" s="29" t="s">
        <v>30</v>
      </c>
      <c r="E13" s="30">
        <v>7493</v>
      </c>
      <c r="F13" s="30">
        <v>5000</v>
      </c>
      <c r="G13" s="31">
        <f t="shared" si="0"/>
        <v>1.4985999999999999</v>
      </c>
      <c r="H13" s="30">
        <v>81</v>
      </c>
      <c r="I13" s="30">
        <v>124</v>
      </c>
      <c r="J13" s="30">
        <v>8616</v>
      </c>
      <c r="K13" s="32">
        <v>1150365</v>
      </c>
      <c r="L13" s="32">
        <v>25000</v>
      </c>
      <c r="M13" s="33">
        <f>K13/L13</f>
        <v>46.014600000000002</v>
      </c>
      <c r="P13" s="5"/>
    </row>
    <row r="14" spans="2:16" ht="24" customHeight="1" x14ac:dyDescent="0.3">
      <c r="C14" s="26"/>
      <c r="D14" s="38" t="s">
        <v>16</v>
      </c>
      <c r="E14" s="39">
        <f t="shared" ref="E14" si="1">SUM(E10:E13)</f>
        <v>82900</v>
      </c>
      <c r="F14" s="39">
        <f t="shared" ref="F14" si="2">SUM(F10:F13)</f>
        <v>58000</v>
      </c>
      <c r="G14" s="40">
        <f t="shared" si="0"/>
        <v>1.4293103448275861</v>
      </c>
      <c r="H14" s="39">
        <f t="shared" ref="H14" si="3">SUM(H10:H13)</f>
        <v>2954</v>
      </c>
      <c r="I14" s="39">
        <f t="shared" ref="I14:J14" si="4">SUM(I10:I13)</f>
        <v>36128</v>
      </c>
      <c r="J14" s="39">
        <f t="shared" si="4"/>
        <v>20662</v>
      </c>
      <c r="K14" s="41">
        <f t="shared" ref="K14" si="5">SUM(K10:K13)</f>
        <v>4346890</v>
      </c>
      <c r="L14" s="42">
        <f t="shared" ref="L14" si="6">SUM(L10:L13)</f>
        <v>51700</v>
      </c>
      <c r="M14" s="40">
        <f>K14/L14</f>
        <v>84.079110251450672</v>
      </c>
      <c r="P14" s="5"/>
    </row>
    <row r="15" spans="2:16" ht="24" customHeight="1" x14ac:dyDescent="0.3">
      <c r="C15" s="27"/>
      <c r="D15" s="34" t="s">
        <v>20</v>
      </c>
      <c r="E15" s="35">
        <v>23966</v>
      </c>
      <c r="F15" s="35">
        <v>20000</v>
      </c>
      <c r="G15" s="36">
        <f t="shared" si="0"/>
        <v>1.1982999999999999</v>
      </c>
      <c r="H15" s="35">
        <v>345</v>
      </c>
      <c r="I15" s="35">
        <v>857</v>
      </c>
      <c r="J15" s="35">
        <v>2497</v>
      </c>
      <c r="K15" s="37">
        <v>354944</v>
      </c>
      <c r="L15" s="9"/>
      <c r="M15" s="9"/>
      <c r="P15" s="5"/>
    </row>
    <row r="16" spans="2:16" ht="24" customHeight="1" x14ac:dyDescent="0.3">
      <c r="C16" s="27"/>
      <c r="D16" s="34" t="s">
        <v>21</v>
      </c>
      <c r="E16" s="35">
        <v>23604</v>
      </c>
      <c r="F16" s="35">
        <v>20000</v>
      </c>
      <c r="G16" s="36">
        <f t="shared" si="0"/>
        <v>1.1801999999999999</v>
      </c>
      <c r="H16" s="35">
        <v>2286</v>
      </c>
      <c r="I16" s="35">
        <v>2747</v>
      </c>
      <c r="J16" s="35">
        <v>7747</v>
      </c>
      <c r="K16" s="37">
        <v>1137442</v>
      </c>
      <c r="L16" s="9"/>
      <c r="M16" s="9"/>
      <c r="P16" s="5"/>
    </row>
    <row r="17" spans="2:16" ht="24" customHeight="1" x14ac:dyDescent="0.3">
      <c r="C17" s="27"/>
      <c r="D17" s="34" t="s">
        <v>18</v>
      </c>
      <c r="E17" s="35">
        <v>12766</v>
      </c>
      <c r="F17" s="35">
        <v>15000</v>
      </c>
      <c r="G17" s="36">
        <f t="shared" si="0"/>
        <v>0.85106666666666664</v>
      </c>
      <c r="H17" s="35">
        <v>88</v>
      </c>
      <c r="I17" s="35">
        <v>2011</v>
      </c>
      <c r="J17" s="35">
        <v>5698</v>
      </c>
      <c r="K17" s="37">
        <v>832707</v>
      </c>
      <c r="L17" s="9"/>
      <c r="M17" s="9"/>
      <c r="P17" s="5"/>
    </row>
    <row r="18" spans="2:16" ht="24" customHeight="1" x14ac:dyDescent="0.3">
      <c r="C18" s="27" t="s">
        <v>24</v>
      </c>
      <c r="D18" s="34" t="s">
        <v>17</v>
      </c>
      <c r="E18" s="35">
        <v>21274</v>
      </c>
      <c r="F18" s="35">
        <v>20000</v>
      </c>
      <c r="G18" s="36">
        <f t="shared" si="0"/>
        <v>1.0637000000000001</v>
      </c>
      <c r="H18" s="35">
        <v>35</v>
      </c>
      <c r="I18" s="35">
        <v>1004</v>
      </c>
      <c r="J18" s="35">
        <v>5178</v>
      </c>
      <c r="K18" s="37">
        <v>415608</v>
      </c>
      <c r="L18" s="9"/>
      <c r="M18" s="9"/>
    </row>
    <row r="19" spans="2:16" ht="24" customHeight="1" x14ac:dyDescent="0.3">
      <c r="C19" s="27"/>
      <c r="D19" s="34" t="s">
        <v>19</v>
      </c>
      <c r="E19" s="35">
        <v>15556</v>
      </c>
      <c r="F19" s="35">
        <v>10000</v>
      </c>
      <c r="G19" s="36">
        <f t="shared" si="0"/>
        <v>1.5556000000000001</v>
      </c>
      <c r="H19" s="35">
        <v>11</v>
      </c>
      <c r="I19" s="35">
        <v>7</v>
      </c>
      <c r="J19" s="35">
        <v>7171</v>
      </c>
      <c r="K19" s="37">
        <v>3042</v>
      </c>
      <c r="L19" s="9"/>
      <c r="M19" s="9"/>
    </row>
    <row r="20" spans="2:16" ht="24" customHeight="1" x14ac:dyDescent="0.3">
      <c r="C20" s="27"/>
      <c r="D20" s="34" t="s">
        <v>31</v>
      </c>
      <c r="E20" s="35">
        <v>7434</v>
      </c>
      <c r="F20" s="35">
        <v>5000</v>
      </c>
      <c r="G20" s="36">
        <f t="shared" si="0"/>
        <v>1.4867999999999999</v>
      </c>
      <c r="H20" s="35">
        <v>1582</v>
      </c>
      <c r="I20" s="35">
        <v>3307</v>
      </c>
      <c r="J20" s="35">
        <v>4478</v>
      </c>
      <c r="K20" s="37">
        <v>1369064</v>
      </c>
      <c r="L20" s="9"/>
      <c r="M20" s="9"/>
    </row>
    <row r="21" spans="2:16" ht="24" customHeight="1" x14ac:dyDescent="0.3">
      <c r="C21" s="27"/>
      <c r="D21" s="34" t="s">
        <v>32</v>
      </c>
      <c r="E21" s="35">
        <v>2517</v>
      </c>
      <c r="F21" s="35">
        <v>1000</v>
      </c>
      <c r="G21" s="36">
        <f t="shared" si="0"/>
        <v>2.5169999999999999</v>
      </c>
      <c r="H21" s="35">
        <v>986</v>
      </c>
      <c r="I21" s="35">
        <v>2841</v>
      </c>
      <c r="J21" s="35">
        <v>4113</v>
      </c>
      <c r="K21" s="37">
        <v>1176205</v>
      </c>
      <c r="L21" s="9"/>
      <c r="M21" s="9"/>
    </row>
    <row r="22" spans="2:16" ht="24" customHeight="1" x14ac:dyDescent="0.3">
      <c r="C22" s="24"/>
      <c r="D22" s="43" t="s">
        <v>22</v>
      </c>
      <c r="E22" s="44">
        <f t="shared" ref="E22" si="7">SUM(E15:E21)</f>
        <v>107117</v>
      </c>
      <c r="F22" s="44">
        <f t="shared" ref="F22" si="8">SUM(F15:F21)</f>
        <v>91000</v>
      </c>
      <c r="G22" s="45">
        <f t="shared" si="0"/>
        <v>1.1771098901098902</v>
      </c>
      <c r="H22" s="44">
        <f t="shared" ref="H22" si="9">SUM(H15:H21)</f>
        <v>5333</v>
      </c>
      <c r="I22" s="44">
        <f t="shared" ref="I22" si="10">SUM(I15:I21)</f>
        <v>12774</v>
      </c>
      <c r="J22" s="44">
        <f t="shared" ref="J22" si="11">SUM(J15:J21)</f>
        <v>36882</v>
      </c>
      <c r="K22" s="46">
        <f t="shared" ref="K22" si="12">SUM(K15:K21)</f>
        <v>5289012</v>
      </c>
      <c r="L22" s="9"/>
      <c r="M22" s="9"/>
    </row>
    <row r="23" spans="2:16" s="3" customFormat="1" ht="10.95" customHeight="1" x14ac:dyDescent="0.3"/>
    <row r="24" spans="2:16" ht="24" customHeight="1" x14ac:dyDescent="0.3">
      <c r="B24" s="15" t="s">
        <v>37</v>
      </c>
      <c r="C24" s="17"/>
      <c r="D24" s="17"/>
      <c r="E24" s="17"/>
      <c r="F24" s="17"/>
      <c r="G24" s="17"/>
      <c r="H24" s="17"/>
      <c r="I24" s="17"/>
      <c r="J24" s="17"/>
      <c r="K24" s="17"/>
      <c r="L24" s="17"/>
      <c r="M24" s="57"/>
      <c r="N24" s="57"/>
      <c r="O24" s="20"/>
    </row>
    <row r="25" spans="2:16" ht="409.05" customHeight="1" x14ac:dyDescent="0.3">
      <c r="B25" s="3"/>
      <c r="C25" s="3"/>
      <c r="D25" s="3"/>
      <c r="E25" s="3"/>
      <c r="F25" s="3"/>
      <c r="G25" s="3"/>
      <c r="H25" s="3"/>
      <c r="I25" s="3"/>
      <c r="J25" s="3"/>
      <c r="K25" s="3"/>
      <c r="L25" s="3"/>
      <c r="M25" s="3"/>
      <c r="P25" s="5"/>
    </row>
    <row r="26" spans="2:16" ht="10.95" customHeight="1" x14ac:dyDescent="0.3">
      <c r="B26" s="7"/>
      <c r="C26" s="7"/>
      <c r="D26" s="7"/>
      <c r="E26" s="7"/>
      <c r="F26" s="7"/>
      <c r="G26" s="7"/>
      <c r="H26" s="7"/>
      <c r="I26" s="7"/>
      <c r="J26" s="7"/>
      <c r="K26" s="7"/>
      <c r="L26" s="7"/>
      <c r="M26" s="7"/>
    </row>
    <row r="27" spans="2:16" ht="24" customHeight="1" x14ac:dyDescent="0.3">
      <c r="B27" s="8"/>
      <c r="C27" s="15" t="s">
        <v>47</v>
      </c>
      <c r="D27" s="17"/>
      <c r="E27" s="17"/>
      <c r="F27" s="17"/>
      <c r="G27" s="17"/>
      <c r="H27" s="17"/>
      <c r="I27" s="17"/>
      <c r="J27" s="17"/>
      <c r="K27" s="17"/>
      <c r="L27" s="17"/>
      <c r="M27" s="17"/>
      <c r="N27" s="17"/>
      <c r="O27" s="16"/>
    </row>
    <row r="28" spans="2:16" ht="24" customHeight="1" x14ac:dyDescent="0.3">
      <c r="B28" s="8"/>
      <c r="C28" s="22" t="s">
        <v>13</v>
      </c>
      <c r="D28" s="48" t="s">
        <v>1</v>
      </c>
      <c r="E28" s="48" t="s">
        <v>2</v>
      </c>
      <c r="F28" s="48" t="s">
        <v>3</v>
      </c>
      <c r="G28" s="48" t="s">
        <v>4</v>
      </c>
      <c r="H28" s="48" t="s">
        <v>5</v>
      </c>
      <c r="I28" s="48" t="s">
        <v>6</v>
      </c>
      <c r="J28" s="48" t="s">
        <v>7</v>
      </c>
      <c r="K28" s="48" t="s">
        <v>8</v>
      </c>
      <c r="L28" s="48" t="s">
        <v>9</v>
      </c>
      <c r="M28" s="48" t="s">
        <v>10</v>
      </c>
      <c r="N28" s="48" t="s">
        <v>11</v>
      </c>
      <c r="O28" s="48" t="s">
        <v>12</v>
      </c>
    </row>
    <row r="29" spans="2:16" ht="24" customHeight="1" x14ac:dyDescent="0.3">
      <c r="B29" s="23"/>
      <c r="C29" s="49" t="s">
        <v>14</v>
      </c>
      <c r="D29" s="30">
        <v>1304</v>
      </c>
      <c r="E29" s="30">
        <v>26663</v>
      </c>
      <c r="F29" s="30">
        <v>20824</v>
      </c>
      <c r="G29" s="30">
        <v>20615</v>
      </c>
      <c r="H29" s="30">
        <v>22808</v>
      </c>
      <c r="I29" s="30">
        <v>9443</v>
      </c>
      <c r="J29" s="30">
        <v>25562</v>
      </c>
      <c r="K29" s="30">
        <v>19129</v>
      </c>
      <c r="L29" s="30">
        <v>15939</v>
      </c>
      <c r="M29" s="30">
        <v>25976</v>
      </c>
      <c r="N29" s="30">
        <v>14829</v>
      </c>
      <c r="O29" s="30">
        <v>26346</v>
      </c>
    </row>
    <row r="30" spans="2:16" ht="24" customHeight="1" x14ac:dyDescent="0.3">
      <c r="B30" s="26"/>
      <c r="C30" s="49" t="s">
        <v>15</v>
      </c>
      <c r="D30" s="30">
        <v>21285</v>
      </c>
      <c r="E30" s="30">
        <v>3842</v>
      </c>
      <c r="F30" s="30">
        <v>22524</v>
      </c>
      <c r="G30" s="30">
        <v>9473</v>
      </c>
      <c r="H30" s="30">
        <v>19812</v>
      </c>
      <c r="I30" s="30">
        <v>15751</v>
      </c>
      <c r="J30" s="30">
        <v>1999</v>
      </c>
      <c r="K30" s="30">
        <v>16082</v>
      </c>
      <c r="L30" s="30">
        <v>25148</v>
      </c>
      <c r="M30" s="30">
        <v>19790</v>
      </c>
      <c r="N30" s="30">
        <v>23346</v>
      </c>
      <c r="O30" s="30">
        <v>24571</v>
      </c>
    </row>
    <row r="31" spans="2:16" ht="24" customHeight="1" x14ac:dyDescent="0.3">
      <c r="B31" s="26" t="s">
        <v>23</v>
      </c>
      <c r="C31" s="49" t="s">
        <v>29</v>
      </c>
      <c r="D31" s="30">
        <v>7020</v>
      </c>
      <c r="E31" s="30">
        <v>22565</v>
      </c>
      <c r="F31" s="30">
        <v>19001</v>
      </c>
      <c r="G31" s="30">
        <v>901</v>
      </c>
      <c r="H31" s="30">
        <v>11112</v>
      </c>
      <c r="I31" s="30">
        <v>31</v>
      </c>
      <c r="J31" s="30">
        <v>2271</v>
      </c>
      <c r="K31" s="30">
        <v>16151</v>
      </c>
      <c r="L31" s="30">
        <v>2728</v>
      </c>
      <c r="M31" s="30">
        <v>22990</v>
      </c>
      <c r="N31" s="30">
        <v>20374</v>
      </c>
      <c r="O31" s="30">
        <v>24490</v>
      </c>
    </row>
    <row r="32" spans="2:16" ht="24" customHeight="1" x14ac:dyDescent="0.3">
      <c r="B32" s="26"/>
      <c r="C32" s="49" t="s">
        <v>30</v>
      </c>
      <c r="D32" s="30">
        <v>9874</v>
      </c>
      <c r="E32" s="30">
        <v>1275</v>
      </c>
      <c r="F32" s="30">
        <v>16686</v>
      </c>
      <c r="G32" s="30">
        <v>3846</v>
      </c>
      <c r="H32" s="30">
        <v>4705</v>
      </c>
      <c r="I32" s="30">
        <v>20554</v>
      </c>
      <c r="J32" s="30">
        <v>13476</v>
      </c>
      <c r="K32" s="30">
        <v>6255</v>
      </c>
      <c r="L32" s="30">
        <v>21165</v>
      </c>
      <c r="M32" s="30">
        <v>26770</v>
      </c>
      <c r="N32" s="30">
        <v>3887</v>
      </c>
      <c r="O32" s="30">
        <v>7493</v>
      </c>
    </row>
    <row r="33" spans="2:23" ht="24" customHeight="1" x14ac:dyDescent="0.3">
      <c r="B33" s="21"/>
      <c r="C33" s="49" t="s">
        <v>16</v>
      </c>
      <c r="D33" s="39">
        <f t="shared" ref="D33:O33" si="13">SUM(D29:D32)</f>
        <v>39483</v>
      </c>
      <c r="E33" s="39">
        <f t="shared" si="13"/>
        <v>54345</v>
      </c>
      <c r="F33" s="39">
        <f t="shared" si="13"/>
        <v>79035</v>
      </c>
      <c r="G33" s="39">
        <f t="shared" si="13"/>
        <v>34835</v>
      </c>
      <c r="H33" s="39">
        <f t="shared" si="13"/>
        <v>58437</v>
      </c>
      <c r="I33" s="39">
        <f t="shared" si="13"/>
        <v>45779</v>
      </c>
      <c r="J33" s="39">
        <f t="shared" si="13"/>
        <v>43308</v>
      </c>
      <c r="K33" s="39">
        <f t="shared" si="13"/>
        <v>57617</v>
      </c>
      <c r="L33" s="39">
        <f t="shared" si="13"/>
        <v>64980</v>
      </c>
      <c r="M33" s="39">
        <f t="shared" si="13"/>
        <v>95526</v>
      </c>
      <c r="N33" s="39">
        <f t="shared" si="13"/>
        <v>62436</v>
      </c>
      <c r="O33" s="39">
        <f t="shared" si="13"/>
        <v>82900</v>
      </c>
    </row>
    <row r="34" spans="2:23" ht="24" customHeight="1" x14ac:dyDescent="0.3">
      <c r="B34" s="55"/>
      <c r="C34" s="50" t="s">
        <v>20</v>
      </c>
      <c r="D34" s="35">
        <v>5409</v>
      </c>
      <c r="E34" s="35">
        <v>7643</v>
      </c>
      <c r="F34" s="35">
        <v>7137</v>
      </c>
      <c r="G34" s="35">
        <v>1336</v>
      </c>
      <c r="H34" s="35">
        <v>10817</v>
      </c>
      <c r="I34" s="35">
        <v>18751</v>
      </c>
      <c r="J34" s="35">
        <v>20593</v>
      </c>
      <c r="K34" s="35">
        <v>24271</v>
      </c>
      <c r="L34" s="35">
        <v>22709</v>
      </c>
      <c r="M34" s="35">
        <v>12616</v>
      </c>
      <c r="N34" s="35">
        <v>25314</v>
      </c>
      <c r="O34" s="35">
        <v>23966</v>
      </c>
    </row>
    <row r="35" spans="2:23" ht="24" customHeight="1" x14ac:dyDescent="0.3">
      <c r="B35" s="27"/>
      <c r="C35" s="50" t="s">
        <v>21</v>
      </c>
      <c r="D35" s="35">
        <v>831</v>
      </c>
      <c r="E35" s="35">
        <v>21131</v>
      </c>
      <c r="F35" s="35">
        <v>17561</v>
      </c>
      <c r="G35" s="35">
        <v>14747</v>
      </c>
      <c r="H35" s="35">
        <v>5210</v>
      </c>
      <c r="I35" s="35">
        <v>21365</v>
      </c>
      <c r="J35" s="35">
        <v>8576</v>
      </c>
      <c r="K35" s="35">
        <v>3941</v>
      </c>
      <c r="L35" s="35">
        <v>2712</v>
      </c>
      <c r="M35" s="35">
        <v>625</v>
      </c>
      <c r="N35" s="35">
        <v>18480</v>
      </c>
      <c r="O35" s="35">
        <v>23604</v>
      </c>
    </row>
    <row r="36" spans="2:23" ht="24" customHeight="1" x14ac:dyDescent="0.3">
      <c r="B36" s="27"/>
      <c r="C36" s="50" t="s">
        <v>18</v>
      </c>
      <c r="D36" s="35">
        <v>1569</v>
      </c>
      <c r="E36" s="35">
        <v>25969</v>
      </c>
      <c r="F36" s="35">
        <v>7886</v>
      </c>
      <c r="G36" s="35">
        <v>4104</v>
      </c>
      <c r="H36" s="35">
        <v>17398</v>
      </c>
      <c r="I36" s="35">
        <v>4916</v>
      </c>
      <c r="J36" s="35">
        <v>6127</v>
      </c>
      <c r="K36" s="35">
        <v>12493</v>
      </c>
      <c r="L36" s="35">
        <v>12134</v>
      </c>
      <c r="M36" s="35">
        <v>2190</v>
      </c>
      <c r="N36" s="35">
        <v>14209</v>
      </c>
      <c r="O36" s="35">
        <v>12766</v>
      </c>
    </row>
    <row r="37" spans="2:23" ht="24" customHeight="1" x14ac:dyDescent="0.3">
      <c r="B37" s="27" t="s">
        <v>24</v>
      </c>
      <c r="C37" s="50" t="s">
        <v>17</v>
      </c>
      <c r="D37" s="35">
        <v>17983</v>
      </c>
      <c r="E37" s="35">
        <v>25468</v>
      </c>
      <c r="F37" s="35">
        <v>14424</v>
      </c>
      <c r="G37" s="35">
        <v>23807</v>
      </c>
      <c r="H37" s="35">
        <v>26181</v>
      </c>
      <c r="I37" s="35">
        <v>4797</v>
      </c>
      <c r="J37" s="35">
        <v>23145</v>
      </c>
      <c r="K37" s="35">
        <v>12005</v>
      </c>
      <c r="L37" s="35">
        <v>7310</v>
      </c>
      <c r="M37" s="35">
        <v>11778</v>
      </c>
      <c r="N37" s="35">
        <v>1234</v>
      </c>
      <c r="O37" s="35">
        <v>21274</v>
      </c>
    </row>
    <row r="38" spans="2:23" ht="24" customHeight="1" x14ac:dyDescent="0.3">
      <c r="B38" s="27"/>
      <c r="C38" s="50" t="s">
        <v>19</v>
      </c>
      <c r="D38" s="35">
        <v>20676</v>
      </c>
      <c r="E38" s="35">
        <v>12180</v>
      </c>
      <c r="F38" s="35">
        <v>25103</v>
      </c>
      <c r="G38" s="35">
        <v>18425</v>
      </c>
      <c r="H38" s="35">
        <v>16306</v>
      </c>
      <c r="I38" s="35">
        <v>3388</v>
      </c>
      <c r="J38" s="35">
        <v>5742</v>
      </c>
      <c r="K38" s="35">
        <v>1883</v>
      </c>
      <c r="L38" s="35">
        <v>25974</v>
      </c>
      <c r="M38" s="35">
        <v>8458</v>
      </c>
      <c r="N38" s="35">
        <v>22349</v>
      </c>
      <c r="O38" s="35">
        <v>15556</v>
      </c>
    </row>
    <row r="39" spans="2:23" ht="24" customHeight="1" x14ac:dyDescent="0.3">
      <c r="B39" s="27"/>
      <c r="C39" s="50" t="s">
        <v>31</v>
      </c>
      <c r="D39" s="35">
        <v>7567</v>
      </c>
      <c r="E39" s="35">
        <v>7510</v>
      </c>
      <c r="F39" s="35">
        <v>2970</v>
      </c>
      <c r="G39" s="35">
        <v>14772</v>
      </c>
      <c r="H39" s="35">
        <v>21839</v>
      </c>
      <c r="I39" s="35">
        <v>8541</v>
      </c>
      <c r="J39" s="35">
        <v>26009</v>
      </c>
      <c r="K39" s="35">
        <v>4512</v>
      </c>
      <c r="L39" s="35">
        <v>22258</v>
      </c>
      <c r="M39" s="35">
        <v>3177</v>
      </c>
      <c r="N39" s="35">
        <v>23035</v>
      </c>
      <c r="O39" s="35">
        <v>7434</v>
      </c>
    </row>
    <row r="40" spans="2:23" ht="24" customHeight="1" x14ac:dyDescent="0.3">
      <c r="B40" s="27"/>
      <c r="C40" s="50" t="s">
        <v>32</v>
      </c>
      <c r="D40" s="35">
        <v>6614</v>
      </c>
      <c r="E40" s="35">
        <v>23484</v>
      </c>
      <c r="F40" s="35">
        <v>17822</v>
      </c>
      <c r="G40" s="35">
        <v>10778</v>
      </c>
      <c r="H40" s="35">
        <v>18216</v>
      </c>
      <c r="I40" s="35">
        <v>6592</v>
      </c>
      <c r="J40" s="35">
        <v>18140</v>
      </c>
      <c r="K40" s="35">
        <v>19304</v>
      </c>
      <c r="L40" s="35">
        <v>18692</v>
      </c>
      <c r="M40" s="35">
        <v>12592</v>
      </c>
      <c r="N40" s="35">
        <v>11167</v>
      </c>
      <c r="O40" s="35">
        <v>2517</v>
      </c>
    </row>
    <row r="41" spans="2:23" ht="24" customHeight="1" x14ac:dyDescent="0.3">
      <c r="B41" s="56"/>
      <c r="C41" s="50" t="s">
        <v>22</v>
      </c>
      <c r="D41" s="44">
        <f t="shared" ref="D41:O41" si="14">SUM(D34:D40)</f>
        <v>60649</v>
      </c>
      <c r="E41" s="44">
        <f t="shared" si="14"/>
        <v>123385</v>
      </c>
      <c r="F41" s="44">
        <f t="shared" si="14"/>
        <v>92903</v>
      </c>
      <c r="G41" s="44">
        <f t="shared" si="14"/>
        <v>87969</v>
      </c>
      <c r="H41" s="44">
        <f t="shared" si="14"/>
        <v>115967</v>
      </c>
      <c r="I41" s="44">
        <f t="shared" si="14"/>
        <v>68350</v>
      </c>
      <c r="J41" s="44">
        <f t="shared" si="14"/>
        <v>108332</v>
      </c>
      <c r="K41" s="44">
        <f t="shared" si="14"/>
        <v>78409</v>
      </c>
      <c r="L41" s="44">
        <f t="shared" si="14"/>
        <v>111789</v>
      </c>
      <c r="M41" s="44">
        <f t="shared" si="14"/>
        <v>51436</v>
      </c>
      <c r="N41" s="44">
        <f t="shared" si="14"/>
        <v>115788</v>
      </c>
      <c r="O41" s="44">
        <f t="shared" si="14"/>
        <v>107117</v>
      </c>
    </row>
    <row r="42" spans="2:23" ht="24" customHeight="1" x14ac:dyDescent="0.3">
      <c r="B42" s="2"/>
      <c r="C42" s="18" t="s">
        <v>45</v>
      </c>
      <c r="D42" s="51">
        <f t="shared" ref="D42:O42" si="15">SUM(D33,D41)</f>
        <v>100132</v>
      </c>
      <c r="E42" s="51">
        <f t="shared" si="15"/>
        <v>177730</v>
      </c>
      <c r="F42" s="51">
        <f t="shared" si="15"/>
        <v>171938</v>
      </c>
      <c r="G42" s="51">
        <f t="shared" si="15"/>
        <v>122804</v>
      </c>
      <c r="H42" s="51">
        <f t="shared" si="15"/>
        <v>174404</v>
      </c>
      <c r="I42" s="51">
        <f t="shared" si="15"/>
        <v>114129</v>
      </c>
      <c r="J42" s="51">
        <f t="shared" si="15"/>
        <v>151640</v>
      </c>
      <c r="K42" s="51">
        <f t="shared" si="15"/>
        <v>136026</v>
      </c>
      <c r="L42" s="51">
        <f t="shared" si="15"/>
        <v>176769</v>
      </c>
      <c r="M42" s="51">
        <f t="shared" si="15"/>
        <v>146962</v>
      </c>
      <c r="N42" s="51">
        <f t="shared" si="15"/>
        <v>178224</v>
      </c>
      <c r="O42" s="51">
        <f t="shared" si="15"/>
        <v>190017</v>
      </c>
    </row>
    <row r="43" spans="2:23" ht="24" customHeight="1" x14ac:dyDescent="0.3">
      <c r="B43" s="8"/>
      <c r="C43" s="49" t="s">
        <v>41</v>
      </c>
      <c r="D43" s="52">
        <v>3775714</v>
      </c>
      <c r="E43" s="52">
        <v>5620828</v>
      </c>
      <c r="F43" s="52">
        <v>3783481</v>
      </c>
      <c r="G43" s="52">
        <v>3450961</v>
      </c>
      <c r="H43" s="52">
        <v>4766887</v>
      </c>
      <c r="I43" s="52">
        <v>5526009</v>
      </c>
      <c r="J43" s="52">
        <v>3383882</v>
      </c>
      <c r="K43" s="52">
        <v>3661404</v>
      </c>
      <c r="L43" s="52">
        <v>5002818</v>
      </c>
      <c r="M43" s="52">
        <v>4533310</v>
      </c>
      <c r="N43" s="52">
        <v>3560897</v>
      </c>
      <c r="O43" s="52">
        <v>4346890</v>
      </c>
    </row>
    <row r="44" spans="2:23" ht="24" customHeight="1" x14ac:dyDescent="0.3">
      <c r="B44" s="8"/>
      <c r="C44" s="50" t="s">
        <v>42</v>
      </c>
      <c r="D44" s="53">
        <v>4713857</v>
      </c>
      <c r="E44" s="53">
        <v>5279739</v>
      </c>
      <c r="F44" s="53">
        <v>5227855</v>
      </c>
      <c r="G44" s="53">
        <v>4885675</v>
      </c>
      <c r="H44" s="53">
        <v>3485193</v>
      </c>
      <c r="I44" s="53">
        <v>4277280</v>
      </c>
      <c r="J44" s="53">
        <v>4350034</v>
      </c>
      <c r="K44" s="53">
        <v>4720627</v>
      </c>
      <c r="L44" s="53">
        <v>3741574</v>
      </c>
      <c r="M44" s="53">
        <v>4167753</v>
      </c>
      <c r="N44" s="53">
        <v>4422506</v>
      </c>
      <c r="O44" s="53">
        <v>5289012</v>
      </c>
    </row>
    <row r="45" spans="2:23" ht="24" customHeight="1" x14ac:dyDescent="0.3">
      <c r="B45" s="8"/>
      <c r="C45" s="18" t="s">
        <v>43</v>
      </c>
      <c r="D45" s="54">
        <f t="shared" ref="D45:O45" si="16">SUM(D43:D44)</f>
        <v>8489571</v>
      </c>
      <c r="E45" s="54">
        <f t="shared" si="16"/>
        <v>10900567</v>
      </c>
      <c r="F45" s="54">
        <f t="shared" si="16"/>
        <v>9011336</v>
      </c>
      <c r="G45" s="54">
        <f t="shared" si="16"/>
        <v>8336636</v>
      </c>
      <c r="H45" s="54">
        <f t="shared" si="16"/>
        <v>8252080</v>
      </c>
      <c r="I45" s="54">
        <f t="shared" si="16"/>
        <v>9803289</v>
      </c>
      <c r="J45" s="54">
        <f t="shared" si="16"/>
        <v>7733916</v>
      </c>
      <c r="K45" s="54">
        <f t="shared" si="16"/>
        <v>8382031</v>
      </c>
      <c r="L45" s="54">
        <f t="shared" si="16"/>
        <v>8744392</v>
      </c>
      <c r="M45" s="54">
        <f t="shared" si="16"/>
        <v>8701063</v>
      </c>
      <c r="N45" s="54">
        <f t="shared" si="16"/>
        <v>7983403</v>
      </c>
      <c r="O45" s="54">
        <f t="shared" si="16"/>
        <v>9635902</v>
      </c>
    </row>
    <row r="46" spans="2:23" ht="10.95" customHeight="1" x14ac:dyDescent="0.3">
      <c r="B46" s="7"/>
      <c r="C46" s="7"/>
      <c r="D46" s="7"/>
      <c r="E46" s="7"/>
      <c r="F46" s="7"/>
      <c r="G46" s="7"/>
      <c r="H46" s="7"/>
      <c r="I46" s="7"/>
      <c r="J46" s="7"/>
      <c r="K46" s="7"/>
      <c r="L46" s="7"/>
      <c r="M46" s="7"/>
    </row>
    <row r="47" spans="2:23" ht="49.95" customHeight="1" x14ac:dyDescent="0.3">
      <c r="B47" s="61" t="s">
        <v>48</v>
      </c>
      <c r="C47" s="62"/>
      <c r="D47" s="62"/>
      <c r="E47" s="62"/>
      <c r="F47" s="62"/>
      <c r="G47" s="62"/>
      <c r="H47" s="62"/>
      <c r="I47" s="62"/>
      <c r="J47" s="62"/>
      <c r="K47" s="62"/>
      <c r="L47" s="62"/>
      <c r="M47" s="62"/>
      <c r="N47" s="62"/>
      <c r="O47" s="62"/>
      <c r="P47" s="58"/>
      <c r="Q47" s="58"/>
      <c r="R47" s="58"/>
      <c r="S47" s="58"/>
      <c r="T47" s="58"/>
      <c r="U47" s="58"/>
      <c r="V47" s="58"/>
      <c r="W47" s="58"/>
    </row>
    <row r="48" spans="2:23" x14ac:dyDescent="0.3">
      <c r="B48" s="7"/>
      <c r="C48" s="7"/>
      <c r="D48" s="7"/>
      <c r="E48" s="7"/>
      <c r="F48" s="7"/>
      <c r="G48" s="7"/>
      <c r="H48" s="7"/>
      <c r="I48" s="7"/>
      <c r="J48" s="7"/>
      <c r="K48" s="7"/>
      <c r="L48" s="7"/>
      <c r="M48" s="7"/>
    </row>
    <row r="49" spans="2:13" x14ac:dyDescent="0.3">
      <c r="B49" s="7"/>
      <c r="C49" s="7"/>
      <c r="D49" s="7"/>
      <c r="E49" s="7"/>
      <c r="F49" s="7"/>
      <c r="G49" s="7"/>
      <c r="H49" s="7"/>
      <c r="I49" s="7"/>
      <c r="J49" s="7"/>
      <c r="K49" s="7"/>
      <c r="L49" s="7"/>
      <c r="M49" s="7"/>
    </row>
    <row r="50" spans="2:13" x14ac:dyDescent="0.3">
      <c r="B50" s="7"/>
      <c r="C50" s="7"/>
      <c r="D50" s="7"/>
      <c r="E50" s="7"/>
      <c r="F50" s="7"/>
      <c r="G50" s="7"/>
      <c r="H50" s="7"/>
      <c r="I50" s="7"/>
      <c r="J50" s="7"/>
      <c r="K50" s="7"/>
      <c r="L50" s="7"/>
      <c r="M50" s="7"/>
    </row>
    <row r="51" spans="2:13" x14ac:dyDescent="0.3">
      <c r="B51" s="7"/>
      <c r="C51" s="7"/>
      <c r="D51" s="7"/>
      <c r="E51" s="7"/>
      <c r="F51" s="7"/>
      <c r="G51" s="7"/>
      <c r="H51" s="7"/>
      <c r="I51" s="7"/>
      <c r="J51" s="7"/>
      <c r="K51" s="7"/>
      <c r="L51" s="7"/>
      <c r="M51" s="7"/>
    </row>
    <row r="52" spans="2:13" x14ac:dyDescent="0.3">
      <c r="B52" s="7"/>
      <c r="C52" s="7"/>
      <c r="D52" s="7"/>
      <c r="E52" s="7"/>
      <c r="F52" s="7"/>
      <c r="G52" s="7"/>
      <c r="H52" s="7"/>
      <c r="I52" s="7"/>
      <c r="J52" s="7"/>
      <c r="K52" s="7"/>
      <c r="L52" s="7"/>
      <c r="M52" s="7"/>
    </row>
    <row r="53" spans="2:13" x14ac:dyDescent="0.3">
      <c r="B53" s="7"/>
      <c r="C53" s="7"/>
      <c r="D53" s="7"/>
      <c r="E53" s="7"/>
      <c r="F53" s="7"/>
      <c r="G53" s="7"/>
      <c r="H53" s="7"/>
      <c r="I53" s="7"/>
      <c r="J53" s="7"/>
      <c r="K53" s="7"/>
      <c r="L53" s="7"/>
      <c r="M53" s="7"/>
    </row>
    <row r="54" spans="2:13" x14ac:dyDescent="0.3">
      <c r="B54" s="7"/>
      <c r="C54" s="7"/>
      <c r="D54" s="7"/>
      <c r="E54" s="7"/>
      <c r="F54" s="7"/>
      <c r="G54" s="7"/>
      <c r="H54" s="7"/>
      <c r="I54" s="7"/>
      <c r="J54" s="7"/>
      <c r="K54" s="7"/>
      <c r="L54" s="7"/>
      <c r="M54" s="7"/>
    </row>
    <row r="55" spans="2:13" x14ac:dyDescent="0.3">
      <c r="B55" s="7"/>
      <c r="C55" s="7"/>
      <c r="D55" s="7"/>
      <c r="E55" s="7"/>
      <c r="F55" s="7"/>
      <c r="G55" s="7"/>
      <c r="H55" s="7"/>
      <c r="I55" s="7"/>
      <c r="J55" s="7"/>
      <c r="K55" s="7"/>
      <c r="L55" s="7"/>
      <c r="M55" s="7"/>
    </row>
    <row r="56" spans="2:13" x14ac:dyDescent="0.3">
      <c r="B56" s="7"/>
      <c r="C56" s="7"/>
      <c r="D56" s="7"/>
      <c r="E56" s="7"/>
      <c r="F56" s="7"/>
      <c r="G56" s="7"/>
      <c r="H56" s="7"/>
      <c r="I56" s="7"/>
      <c r="J56" s="7"/>
      <c r="K56" s="7"/>
      <c r="L56" s="7"/>
      <c r="M56" s="7"/>
    </row>
    <row r="57" spans="2:13" x14ac:dyDescent="0.3">
      <c r="B57" s="7"/>
      <c r="C57" s="7"/>
      <c r="D57" s="7"/>
      <c r="E57" s="7"/>
      <c r="F57" s="7"/>
      <c r="G57" s="7"/>
      <c r="H57" s="7"/>
      <c r="I57" s="7"/>
      <c r="J57" s="7"/>
      <c r="K57" s="7"/>
      <c r="L57" s="7"/>
      <c r="M57" s="7"/>
    </row>
    <row r="58" spans="2:13" x14ac:dyDescent="0.3">
      <c r="B58" s="7"/>
      <c r="C58" s="7"/>
      <c r="D58" s="7"/>
      <c r="E58" s="7"/>
      <c r="F58" s="7"/>
      <c r="G58" s="7"/>
      <c r="H58" s="7"/>
      <c r="I58" s="7"/>
      <c r="J58" s="7"/>
      <c r="K58" s="7"/>
      <c r="L58" s="7"/>
      <c r="M58" s="7"/>
    </row>
    <row r="59" spans="2:13" x14ac:dyDescent="0.3">
      <c r="B59" s="7"/>
      <c r="C59" s="7"/>
      <c r="D59" s="7"/>
      <c r="E59" s="7"/>
      <c r="F59" s="7"/>
      <c r="G59" s="7"/>
      <c r="H59" s="7"/>
      <c r="I59" s="7"/>
      <c r="J59" s="7"/>
      <c r="K59" s="7"/>
      <c r="L59" s="7"/>
      <c r="M59" s="7"/>
    </row>
    <row r="60" spans="2:13" x14ac:dyDescent="0.3">
      <c r="B60" s="7"/>
      <c r="C60" s="7"/>
      <c r="D60" s="7"/>
      <c r="E60" s="7"/>
      <c r="F60" s="7"/>
      <c r="G60" s="7"/>
      <c r="H60" s="7"/>
      <c r="I60" s="7"/>
      <c r="J60" s="7"/>
      <c r="K60" s="7"/>
      <c r="L60" s="7"/>
      <c r="M60" s="7"/>
    </row>
    <row r="61" spans="2:13" x14ac:dyDescent="0.3">
      <c r="B61" s="7"/>
      <c r="C61" s="7"/>
      <c r="D61" s="7"/>
      <c r="E61" s="7"/>
      <c r="F61" s="7"/>
      <c r="G61" s="7"/>
      <c r="H61" s="7"/>
      <c r="I61" s="7"/>
      <c r="J61" s="7"/>
      <c r="K61" s="7"/>
      <c r="L61" s="7"/>
      <c r="M61" s="7"/>
    </row>
    <row r="62" spans="2:13" x14ac:dyDescent="0.3">
      <c r="B62" s="7"/>
      <c r="C62" s="7"/>
      <c r="D62" s="7"/>
      <c r="E62" s="7"/>
      <c r="F62" s="7"/>
      <c r="G62" s="7"/>
      <c r="H62" s="7"/>
      <c r="I62" s="7"/>
      <c r="J62" s="7"/>
      <c r="K62" s="7"/>
      <c r="L62" s="7"/>
      <c r="M62" s="7"/>
    </row>
    <row r="63" spans="2:13" x14ac:dyDescent="0.3">
      <c r="B63" s="7"/>
      <c r="C63" s="7"/>
      <c r="D63" s="7"/>
      <c r="E63" s="7"/>
      <c r="F63" s="7"/>
      <c r="G63" s="7"/>
      <c r="H63" s="7"/>
      <c r="I63" s="7"/>
      <c r="J63" s="7"/>
      <c r="K63" s="7"/>
      <c r="L63" s="7"/>
      <c r="M63" s="7"/>
    </row>
    <row r="64" spans="2:13" x14ac:dyDescent="0.3">
      <c r="B64" s="7"/>
      <c r="C64" s="7"/>
      <c r="D64" s="7"/>
      <c r="E64" s="7"/>
      <c r="F64" s="7"/>
      <c r="G64" s="7"/>
      <c r="H64" s="7"/>
      <c r="I64" s="7"/>
      <c r="J64" s="7"/>
      <c r="K64" s="7"/>
      <c r="L64" s="7"/>
      <c r="M64" s="7"/>
    </row>
    <row r="65" spans="2:13" x14ac:dyDescent="0.3">
      <c r="B65" s="7"/>
      <c r="C65" s="7"/>
      <c r="D65" s="7"/>
      <c r="E65" s="7"/>
      <c r="F65" s="7"/>
      <c r="G65" s="7"/>
      <c r="H65" s="7"/>
      <c r="I65" s="7"/>
      <c r="J65" s="7"/>
      <c r="K65" s="7"/>
      <c r="L65" s="7"/>
      <c r="M65" s="7"/>
    </row>
    <row r="66" spans="2:13" x14ac:dyDescent="0.3">
      <c r="B66" s="7"/>
      <c r="C66" s="7"/>
      <c r="D66" s="7"/>
      <c r="E66" s="7"/>
      <c r="F66" s="7"/>
      <c r="G66" s="7"/>
      <c r="H66" s="7"/>
      <c r="I66" s="7"/>
      <c r="J66" s="7"/>
      <c r="K66" s="7"/>
      <c r="L66" s="7"/>
      <c r="M66" s="7"/>
    </row>
    <row r="67" spans="2:13" x14ac:dyDescent="0.3">
      <c r="B67" s="7"/>
      <c r="C67" s="7"/>
      <c r="D67" s="7"/>
      <c r="E67" s="7"/>
      <c r="F67" s="7"/>
      <c r="G67" s="7"/>
      <c r="H67" s="7"/>
      <c r="I67" s="7"/>
      <c r="J67" s="7"/>
      <c r="K67" s="7"/>
      <c r="L67" s="7"/>
      <c r="M67" s="7"/>
    </row>
    <row r="68" spans="2:13" x14ac:dyDescent="0.3">
      <c r="B68" s="7"/>
      <c r="C68" s="7"/>
      <c r="D68" s="7"/>
      <c r="E68" s="7"/>
      <c r="F68" s="7"/>
      <c r="G68" s="7"/>
      <c r="H68" s="7"/>
      <c r="I68" s="7"/>
      <c r="J68" s="7"/>
      <c r="K68" s="7"/>
      <c r="L68" s="7"/>
      <c r="M68" s="7"/>
    </row>
    <row r="69" spans="2:13" x14ac:dyDescent="0.3">
      <c r="B69" s="7"/>
      <c r="C69" s="7"/>
      <c r="D69" s="7"/>
      <c r="E69" s="7"/>
      <c r="F69" s="7"/>
      <c r="G69" s="7"/>
      <c r="H69" s="7"/>
      <c r="I69" s="7"/>
      <c r="J69" s="7"/>
      <c r="K69" s="7"/>
      <c r="L69" s="7"/>
      <c r="M69" s="7"/>
    </row>
    <row r="70" spans="2:13" x14ac:dyDescent="0.3">
      <c r="B70" s="7"/>
      <c r="C70" s="7"/>
      <c r="D70" s="7"/>
      <c r="E70" s="7"/>
      <c r="F70" s="7"/>
      <c r="G70" s="7"/>
      <c r="H70" s="7"/>
      <c r="I70" s="7"/>
      <c r="J70" s="7"/>
      <c r="K70" s="7"/>
      <c r="L70" s="7"/>
      <c r="M70" s="7"/>
    </row>
    <row r="71" spans="2:13" x14ac:dyDescent="0.3">
      <c r="B71" s="7"/>
      <c r="C71" s="7"/>
      <c r="D71" s="7"/>
      <c r="E71" s="7"/>
      <c r="F71" s="7"/>
      <c r="G71" s="7"/>
      <c r="H71" s="7"/>
      <c r="I71" s="7"/>
      <c r="J71" s="7"/>
      <c r="K71" s="7"/>
      <c r="L71" s="7"/>
      <c r="M71" s="7"/>
    </row>
    <row r="72" spans="2:13" x14ac:dyDescent="0.3">
      <c r="B72" s="7"/>
      <c r="C72" s="7"/>
      <c r="D72" s="7"/>
      <c r="E72" s="7"/>
      <c r="F72" s="7"/>
      <c r="G72" s="7"/>
      <c r="H72" s="7"/>
      <c r="I72" s="7"/>
      <c r="J72" s="7"/>
      <c r="K72" s="7"/>
      <c r="L72" s="7"/>
      <c r="M72" s="7"/>
    </row>
    <row r="73" spans="2:13" x14ac:dyDescent="0.3">
      <c r="B73" s="7"/>
      <c r="C73" s="7"/>
      <c r="D73" s="7"/>
      <c r="E73" s="7"/>
      <c r="F73" s="7"/>
      <c r="G73" s="7"/>
      <c r="H73" s="7"/>
      <c r="I73" s="7"/>
      <c r="J73" s="7"/>
      <c r="K73" s="7"/>
      <c r="L73" s="7"/>
      <c r="M73" s="7"/>
    </row>
    <row r="74" spans="2:13" x14ac:dyDescent="0.3">
      <c r="B74" s="7"/>
      <c r="C74" s="7"/>
      <c r="D74" s="7"/>
      <c r="E74" s="7"/>
      <c r="F74" s="7"/>
      <c r="G74" s="7"/>
      <c r="H74" s="7"/>
      <c r="I74" s="7"/>
      <c r="J74" s="7"/>
      <c r="K74" s="7"/>
      <c r="L74" s="7"/>
      <c r="M74" s="7"/>
    </row>
    <row r="75" spans="2:13" x14ac:dyDescent="0.3">
      <c r="B75" s="7"/>
      <c r="C75" s="7"/>
      <c r="D75" s="7"/>
      <c r="E75" s="7"/>
      <c r="F75" s="7"/>
      <c r="G75" s="7"/>
      <c r="H75" s="7"/>
      <c r="I75" s="7"/>
      <c r="J75" s="7"/>
      <c r="K75" s="7"/>
      <c r="L75" s="7"/>
      <c r="M75" s="7"/>
    </row>
  </sheetData>
  <mergeCells count="1">
    <mergeCell ref="B47:O47"/>
  </mergeCells>
  <hyperlinks>
    <hyperlink ref="B47:O47" r:id="rId1" display="CLICK HERE TO CREATE IN SMARTSHEET" xr:uid="{FAF26B52-FC57-4447-99D0-6A5F2D84A2DD}"/>
  </hyperlinks>
  <pageMargins left="0.3" right="0.3" top="0.3" bottom="0.3" header="0" footer="0"/>
  <pageSetup scale="42" fitToHeight="0" orientation="landscape" horizontalDpi="0" verticalDpi="0"/>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1A97E-7839-1641-8D48-7EC15AED2AD6}">
  <sheetPr>
    <tabColor theme="1"/>
  </sheetPr>
  <dimension ref="B2"/>
  <sheetViews>
    <sheetView showGridLines="0" workbookViewId="0">
      <selection activeCell="B6" sqref="B6"/>
    </sheetView>
  </sheetViews>
  <sheetFormatPr defaultColWidth="10.796875" defaultRowHeight="14.4" x14ac:dyDescent="0.3"/>
  <cols>
    <col min="1" max="1" width="3.296875" style="59" customWidth="1"/>
    <col min="2" max="2" width="88.296875" style="59" customWidth="1"/>
    <col min="3" max="16384" width="10.796875" style="59"/>
  </cols>
  <sheetData>
    <row r="2" spans="2:2" ht="90" x14ac:dyDescent="0.3">
      <c r="B2" s="60" t="s">
        <v>49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E-commerce Dashboard</vt:lpstr>
      <vt:lpstr>- Disclaimer -</vt:lpstr>
      <vt:lpstr>'E-commerce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2018-10-18T19:13:16Z</dcterms:modified>
</cp:coreProperties>
</file>