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brittanyjohnston/Desktop/Free Annual Planning Template Files/"/>
    </mc:Choice>
  </mc:AlternateContent>
  <xr:revisionPtr revIDLastSave="0" documentId="13_ncr:1_{179EA806-FE19-8C47-AEA5-B6713696EA43}" xr6:coauthVersionLast="47" xr6:coauthVersionMax="47" xr10:uidLastSave="{00000000-0000-0000-0000-000000000000}"/>
  <bookViews>
    <workbookView xWindow="340" yWindow="680" windowWidth="18060" windowHeight="17960" xr2:uid="{F772F34A-B157-6A45-A596-2E05EC9DDB0D}"/>
  </bookViews>
  <sheets>
    <sheet name="Business Plan Contents" sheetId="23" r:id="rId1"/>
    <sheet name="Executive Summary" sheetId="22" r:id="rId2"/>
    <sheet name="Company Overview" sheetId="21" r:id="rId3"/>
    <sheet name="SWOT Analysis" sheetId="20" r:id="rId4"/>
    <sheet name="Problem and Solution" sheetId="19" r:id="rId5"/>
    <sheet name="Target Market" sheetId="4" r:id="rId6"/>
    <sheet name="Competition" sheetId="5" r:id="rId7"/>
    <sheet name="Product or Service Offerings" sheetId="6" r:id="rId8"/>
    <sheet name="Marketing and Sales Plan" sheetId="7" r:id="rId9"/>
    <sheet name="Timeline and Metrics" sheetId="8" r:id="rId10"/>
    <sheet name="3-Year Sales Forecast - EXAMPLE" sheetId="17" r:id="rId11"/>
    <sheet name="3-Year Sales Forecast - BLANK" sheetId="18" r:id="rId12"/>
    <sheet name="Financial Plan" sheetId="15" r:id="rId13"/>
    <sheet name="Balance Sheet" sheetId="11" r:id="rId14"/>
    <sheet name="Cash Flow Statement" sheetId="12" r:id="rId15"/>
    <sheet name="Income Statement" sheetId="13" r:id="rId16"/>
    <sheet name="- Disclaimer -" sheetId="16" r:id="rId17"/>
  </sheets>
  <externalReferences>
    <externalReference r:id="rId18"/>
  </externalReferences>
  <definedNames>
    <definedName name="_xlnm.Print_Area" localSheetId="11">'3-Year Sales Forecast - BLANK'!$B$5:$AW$59</definedName>
    <definedName name="_xlnm.Print_Area" localSheetId="10">'3-Year Sales Forecast - EXAMPLE'!$B$5:$AW$59</definedName>
    <definedName name="_xlnm.Print_Area" localSheetId="13">'Balance Sheet'!$B$1:$J$29</definedName>
    <definedName name="_xlnm.Print_Area" localSheetId="0">'Business Plan Contents'!$B$2:$F$12</definedName>
    <definedName name="_xlnm.Print_Area" localSheetId="14">'Cash Flow Statement'!$B$1:$E$29</definedName>
    <definedName name="_xlnm.Print_Area" localSheetId="2">'Company Overview'!$B$1:$B$6</definedName>
    <definedName name="_xlnm.Print_Area" localSheetId="6">Competition!$B$1:$C$12</definedName>
    <definedName name="_xlnm.Print_Area" localSheetId="1">'Executive Summary'!$B$1:$B$4</definedName>
    <definedName name="_xlnm.Print_Area" localSheetId="12">'Financial Plan'!$B$1:$C$25</definedName>
    <definedName name="_xlnm.Print_Area" localSheetId="15">'Income Statement'!$B$1:$E$53</definedName>
    <definedName name="_xlnm.Print_Area" localSheetId="8">'Marketing and Sales Plan'!$B$1:$B$7</definedName>
    <definedName name="_xlnm.Print_Area" localSheetId="4">'Problem and Solution'!$B$1:$B$8</definedName>
    <definedName name="_xlnm.Print_Area" localSheetId="7">'Product or Service Offerings'!$B$1:$F$8</definedName>
    <definedName name="_xlnm.Print_Area" localSheetId="3">'SWOT Analysis'!$B$1:$H$26</definedName>
    <definedName name="_xlnm.Print_Area" localSheetId="5">'Target Market'!$B$1:$F$26</definedName>
    <definedName name="_xlnm.Print_Area" localSheetId="9">'Timeline and Metrics'!$B$1:$D$24</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0" l="1"/>
  <c r="B6" i="20" s="1"/>
  <c r="B7" i="20" s="1"/>
  <c r="B8" i="20" s="1"/>
  <c r="B9" i="20" s="1"/>
  <c r="B10" i="20" s="1"/>
  <c r="B11" i="20" s="1"/>
  <c r="B12" i="20" s="1"/>
  <c r="B13" i="20" s="1"/>
  <c r="F5" i="20"/>
  <c r="F6" i="20"/>
  <c r="F7" i="20" s="1"/>
  <c r="F8" i="20" s="1"/>
  <c r="F9" i="20" s="1"/>
  <c r="F10" i="20" s="1"/>
  <c r="F11" i="20" s="1"/>
  <c r="F12" i="20" s="1"/>
  <c r="F13" i="20" s="1"/>
  <c r="B18" i="20"/>
  <c r="B19" i="20" s="1"/>
  <c r="B20" i="20" s="1"/>
  <c r="B21" i="20" s="1"/>
  <c r="B22" i="20" s="1"/>
  <c r="B23" i="20" s="1"/>
  <c r="B24" i="20" s="1"/>
  <c r="B25" i="20" s="1"/>
  <c r="B26" i="20" s="1"/>
  <c r="F18" i="20"/>
  <c r="F19" i="20" s="1"/>
  <c r="F20" i="20" s="1"/>
  <c r="F21" i="20" s="1"/>
  <c r="F22" i="20" s="1"/>
  <c r="F23" i="20" s="1"/>
  <c r="F24" i="20" s="1"/>
  <c r="F25" i="20" s="1"/>
  <c r="F26" i="20" s="1"/>
  <c r="D6" i="18"/>
  <c r="E6" i="18"/>
  <c r="F6" i="18" s="1"/>
  <c r="G6" i="18" s="1"/>
  <c r="H6" i="18" s="1"/>
  <c r="I6" i="18" s="1"/>
  <c r="J6" i="18" s="1"/>
  <c r="K6" i="18" s="1"/>
  <c r="L6" i="18" s="1"/>
  <c r="M6" i="18" s="1"/>
  <c r="N6" i="18" s="1"/>
  <c r="O6" i="18" s="1"/>
  <c r="S6" i="18" s="1"/>
  <c r="T6" i="18" s="1"/>
  <c r="U6" i="18" s="1"/>
  <c r="V6" i="18" s="1"/>
  <c r="W6" i="18" s="1"/>
  <c r="X6" i="18" s="1"/>
  <c r="Y6" i="18" s="1"/>
  <c r="Z6" i="18" s="1"/>
  <c r="AA6" i="18" s="1"/>
  <c r="AB6" i="18" s="1"/>
  <c r="AC6" i="18" s="1"/>
  <c r="AD6" i="18" s="1"/>
  <c r="AI6" i="18" s="1"/>
  <c r="AJ6" i="18" s="1"/>
  <c r="AK6" i="18" s="1"/>
  <c r="AL6" i="18" s="1"/>
  <c r="AM6" i="18" s="1"/>
  <c r="AN6" i="18" s="1"/>
  <c r="AO6" i="18" s="1"/>
  <c r="AP6" i="18" s="1"/>
  <c r="AQ6" i="18" s="1"/>
  <c r="AR6" i="18" s="1"/>
  <c r="AS6" i="18" s="1"/>
  <c r="AT6" i="18" s="1"/>
  <c r="P8" i="18"/>
  <c r="R8" i="18"/>
  <c r="AE8" i="18"/>
  <c r="AF8" i="18"/>
  <c r="AH8" i="18"/>
  <c r="AU8" i="18"/>
  <c r="AV8" i="18" s="1"/>
  <c r="P9" i="18"/>
  <c r="R9" i="18"/>
  <c r="AE9" i="18"/>
  <c r="AF9" i="18" s="1"/>
  <c r="AH9" i="18"/>
  <c r="AH17" i="18" s="1"/>
  <c r="AU9" i="18"/>
  <c r="AV9" i="18" s="1"/>
  <c r="P10" i="18"/>
  <c r="R10" i="18"/>
  <c r="R18" i="18" s="1"/>
  <c r="AE10" i="18"/>
  <c r="AF10" i="18" s="1"/>
  <c r="AH10" i="18"/>
  <c r="AU10" i="18"/>
  <c r="AV10" i="18" s="1"/>
  <c r="P11" i="18"/>
  <c r="R11" i="18"/>
  <c r="AE11" i="18"/>
  <c r="AF11" i="18" s="1"/>
  <c r="AH11" i="18"/>
  <c r="AU11" i="18"/>
  <c r="AV11" i="18"/>
  <c r="P12" i="18"/>
  <c r="R12" i="18"/>
  <c r="AE12" i="18"/>
  <c r="AF12" i="18"/>
  <c r="AH12" i="18"/>
  <c r="AU12" i="18"/>
  <c r="AV12" i="18"/>
  <c r="D13" i="18"/>
  <c r="D56" i="18" s="1"/>
  <c r="E13" i="18"/>
  <c r="F13" i="18"/>
  <c r="G13" i="18"/>
  <c r="H13" i="18"/>
  <c r="H56" i="18" s="1"/>
  <c r="I13" i="18"/>
  <c r="J13" i="18"/>
  <c r="K13" i="18"/>
  <c r="L13" i="18"/>
  <c r="L56" i="18" s="1"/>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s="1"/>
  <c r="AH16" i="18"/>
  <c r="AU16" i="18"/>
  <c r="AV16" i="18"/>
  <c r="C17" i="18"/>
  <c r="P17" i="18"/>
  <c r="R17" i="18"/>
  <c r="AE17" i="18"/>
  <c r="AF17" i="18" s="1"/>
  <c r="AU17" i="18"/>
  <c r="AV17" i="18"/>
  <c r="C18" i="18"/>
  <c r="P18" i="18"/>
  <c r="AE18" i="18"/>
  <c r="AF18" i="18" s="1"/>
  <c r="AH18" i="18"/>
  <c r="AU18" i="18"/>
  <c r="AV18" i="18"/>
  <c r="C19" i="18"/>
  <c r="P19" i="18"/>
  <c r="R19" i="18"/>
  <c r="AE19" i="18"/>
  <c r="AF19" i="18" s="1"/>
  <c r="AH19" i="18"/>
  <c r="AU19" i="18"/>
  <c r="AV19" i="18"/>
  <c r="C20" i="18"/>
  <c r="P20" i="18"/>
  <c r="R20" i="18"/>
  <c r="AE20" i="18"/>
  <c r="AF20" i="18" s="1"/>
  <c r="AH20" i="18"/>
  <c r="AU20" i="18"/>
  <c r="AV20" i="18"/>
  <c r="C23" i="18"/>
  <c r="P23" i="18"/>
  <c r="R23" i="18"/>
  <c r="AE23" i="18"/>
  <c r="AF23" i="18" s="1"/>
  <c r="AH23" i="18"/>
  <c r="AU23" i="18"/>
  <c r="AV23" i="18"/>
  <c r="C24" i="18"/>
  <c r="P24" i="18"/>
  <c r="R24" i="18"/>
  <c r="AE24" i="18"/>
  <c r="AF24" i="18" s="1"/>
  <c r="AU24" i="18"/>
  <c r="AV24" i="18"/>
  <c r="C25" i="18"/>
  <c r="P25" i="18"/>
  <c r="AE25" i="18"/>
  <c r="AF25" i="18" s="1"/>
  <c r="AH25" i="18"/>
  <c r="AU25" i="18"/>
  <c r="AV25" i="18"/>
  <c r="C26" i="18"/>
  <c r="P26" i="18"/>
  <c r="R26" i="18"/>
  <c r="AE26" i="18"/>
  <c r="AF26" i="18" s="1"/>
  <c r="AH26" i="18"/>
  <c r="AU26" i="18"/>
  <c r="AV26" i="18"/>
  <c r="C27" i="18"/>
  <c r="P27" i="18"/>
  <c r="R27" i="18"/>
  <c r="AE27" i="18"/>
  <c r="AF27" i="18" s="1"/>
  <c r="AH27" i="18"/>
  <c r="AU27" i="18"/>
  <c r="AV27" i="18"/>
  <c r="C30" i="18"/>
  <c r="D30" i="18"/>
  <c r="E30" i="18"/>
  <c r="P30" i="18" s="1"/>
  <c r="F30" i="18"/>
  <c r="F35" i="18" s="1"/>
  <c r="U56" i="18" s="1"/>
  <c r="G30" i="18"/>
  <c r="H30" i="18"/>
  <c r="I30" i="18"/>
  <c r="J30" i="18"/>
  <c r="J35" i="18" s="1"/>
  <c r="Y56" i="18" s="1"/>
  <c r="K30" i="18"/>
  <c r="L30" i="18"/>
  <c r="M30" i="18"/>
  <c r="N30" i="18"/>
  <c r="N35" i="18" s="1"/>
  <c r="AC56" i="18" s="1"/>
  <c r="O30" i="18"/>
  <c r="R30" i="18"/>
  <c r="S30" i="18"/>
  <c r="S35" i="18" s="1"/>
  <c r="S57" i="18" s="1"/>
  <c r="T30" i="18"/>
  <c r="U30" i="18"/>
  <c r="V30" i="18"/>
  <c r="W30" i="18"/>
  <c r="W35" i="18" s="1"/>
  <c r="W57" i="18" s="1"/>
  <c r="X30" i="18"/>
  <c r="Y30" i="18"/>
  <c r="Z30" i="18"/>
  <c r="AA30" i="18"/>
  <c r="AA35" i="18" s="1"/>
  <c r="AA57" i="18" s="1"/>
  <c r="AB30" i="18"/>
  <c r="AC30" i="18"/>
  <c r="AD30" i="18"/>
  <c r="AE30" i="18"/>
  <c r="AF30" i="18" s="1"/>
  <c r="AH30" i="18"/>
  <c r="AI30" i="18"/>
  <c r="AJ30" i="18"/>
  <c r="AJ35" i="18" s="1"/>
  <c r="T58" i="18" s="1"/>
  <c r="AK30" i="18"/>
  <c r="AL30" i="18"/>
  <c r="AM30" i="18"/>
  <c r="AN30" i="18"/>
  <c r="AN35" i="18" s="1"/>
  <c r="X58" i="18" s="1"/>
  <c r="AO30" i="18"/>
  <c r="AP30" i="18"/>
  <c r="AQ30" i="18"/>
  <c r="AR30" i="18"/>
  <c r="AR35" i="18" s="1"/>
  <c r="AB58" i="18" s="1"/>
  <c r="AS30" i="18"/>
  <c r="AT30" i="18"/>
  <c r="C31" i="18"/>
  <c r="D31" i="18"/>
  <c r="E31" i="18"/>
  <c r="P31" i="18" s="1"/>
  <c r="F31" i="18"/>
  <c r="G31" i="18"/>
  <c r="H31" i="18"/>
  <c r="I31" i="18"/>
  <c r="J31" i="18"/>
  <c r="K31" i="18"/>
  <c r="L31" i="18"/>
  <c r="M31" i="18"/>
  <c r="N31" i="18"/>
  <c r="O31" i="18"/>
  <c r="R31" i="18"/>
  <c r="S31" i="18"/>
  <c r="T31" i="18"/>
  <c r="U31" i="18"/>
  <c r="V31" i="18"/>
  <c r="W31" i="18"/>
  <c r="X31" i="18"/>
  <c r="Y31" i="18"/>
  <c r="Z31" i="18"/>
  <c r="AA31" i="18"/>
  <c r="AB31" i="18"/>
  <c r="AC31" i="18"/>
  <c r="AD31" i="18"/>
  <c r="AE31" i="18"/>
  <c r="AF31" i="18" s="1"/>
  <c r="AI31" i="18"/>
  <c r="AJ31" i="18"/>
  <c r="AU31" i="18" s="1"/>
  <c r="AV31" i="18" s="1"/>
  <c r="AK31" i="18"/>
  <c r="AL31" i="18"/>
  <c r="AM31" i="18"/>
  <c r="AN31" i="18"/>
  <c r="AO31" i="18"/>
  <c r="AP31" i="18"/>
  <c r="AQ31" i="18"/>
  <c r="AR31" i="18"/>
  <c r="AS31" i="18"/>
  <c r="AT31" i="18"/>
  <c r="C32" i="18"/>
  <c r="D32" i="18"/>
  <c r="E32" i="18"/>
  <c r="P32" i="18" s="1"/>
  <c r="F32" i="18"/>
  <c r="G32" i="18"/>
  <c r="H32" i="18"/>
  <c r="I32" i="18"/>
  <c r="J32" i="18"/>
  <c r="K32" i="18"/>
  <c r="L32" i="18"/>
  <c r="M32" i="18"/>
  <c r="N32" i="18"/>
  <c r="O32" i="18"/>
  <c r="S32" i="18"/>
  <c r="T32" i="18"/>
  <c r="U32" i="18"/>
  <c r="V32" i="18"/>
  <c r="W32" i="18"/>
  <c r="X32" i="18"/>
  <c r="Y32" i="18"/>
  <c r="Z32" i="18"/>
  <c r="AA32" i="18"/>
  <c r="AB32" i="18"/>
  <c r="AC32" i="18"/>
  <c r="AD32" i="18"/>
  <c r="AE32" i="18"/>
  <c r="AH32" i="18"/>
  <c r="AI32" i="18"/>
  <c r="AJ32" i="18"/>
  <c r="AU32" i="18" s="1"/>
  <c r="AV32" i="18" s="1"/>
  <c r="AK32" i="18"/>
  <c r="AL32" i="18"/>
  <c r="AM32" i="18"/>
  <c r="AN32" i="18"/>
  <c r="AO32" i="18"/>
  <c r="AP32" i="18"/>
  <c r="AQ32" i="18"/>
  <c r="AR32" i="18"/>
  <c r="AS32" i="18"/>
  <c r="AT32" i="18"/>
  <c r="C33" i="18"/>
  <c r="D33" i="18"/>
  <c r="E33" i="18"/>
  <c r="P33" i="18" s="1"/>
  <c r="F33" i="18"/>
  <c r="G33" i="18"/>
  <c r="H33" i="18"/>
  <c r="I33" i="18"/>
  <c r="J33" i="18"/>
  <c r="K33" i="18"/>
  <c r="L33" i="18"/>
  <c r="M33" i="18"/>
  <c r="N33" i="18"/>
  <c r="O33" i="18"/>
  <c r="R33" i="18"/>
  <c r="S33" i="18"/>
  <c r="T33" i="18"/>
  <c r="U33" i="18"/>
  <c r="V33" i="18"/>
  <c r="W33" i="18"/>
  <c r="X33" i="18"/>
  <c r="Y33" i="18"/>
  <c r="Z33" i="18"/>
  <c r="AA33" i="18"/>
  <c r="AB33" i="18"/>
  <c r="AC33" i="18"/>
  <c r="AD33" i="18"/>
  <c r="AE33" i="18"/>
  <c r="AF33" i="18" s="1"/>
  <c r="AH33" i="18"/>
  <c r="AI33" i="18"/>
  <c r="AJ33" i="18"/>
  <c r="AU33" i="18" s="1"/>
  <c r="AV33" i="18" s="1"/>
  <c r="AK33" i="18"/>
  <c r="AL33" i="18"/>
  <c r="AM33" i="18"/>
  <c r="AN33" i="18"/>
  <c r="AO33" i="18"/>
  <c r="AP33" i="18"/>
  <c r="AQ33" i="18"/>
  <c r="AR33" i="18"/>
  <c r="AS33" i="18"/>
  <c r="AT33" i="18"/>
  <c r="C34" i="18"/>
  <c r="D34" i="18"/>
  <c r="E34" i="18"/>
  <c r="P34" i="18" s="1"/>
  <c r="F34" i="18"/>
  <c r="G34" i="18"/>
  <c r="H34" i="18"/>
  <c r="I34" i="18"/>
  <c r="J34" i="18"/>
  <c r="K34" i="18"/>
  <c r="L34" i="18"/>
  <c r="M34" i="18"/>
  <c r="N34" i="18"/>
  <c r="O34" i="18"/>
  <c r="R34" i="18"/>
  <c r="S34" i="18"/>
  <c r="T34" i="18"/>
  <c r="U34" i="18"/>
  <c r="V34" i="18"/>
  <c r="W34" i="18"/>
  <c r="X34" i="18"/>
  <c r="Y34" i="18"/>
  <c r="Z34" i="18"/>
  <c r="AA34" i="18"/>
  <c r="AB34" i="18"/>
  <c r="AC34" i="18"/>
  <c r="AD34" i="18"/>
  <c r="AE34" i="18"/>
  <c r="AF34" i="18" s="1"/>
  <c r="AH34" i="18"/>
  <c r="AI34" i="18"/>
  <c r="AJ34" i="18"/>
  <c r="AU34" i="18" s="1"/>
  <c r="AV34" i="18" s="1"/>
  <c r="AK34" i="18"/>
  <c r="AL34" i="18"/>
  <c r="AM34" i="18"/>
  <c r="AN34" i="18"/>
  <c r="AO34" i="18"/>
  <c r="AP34" i="18"/>
  <c r="AQ34" i="18"/>
  <c r="AR34" i="18"/>
  <c r="AS34" i="18"/>
  <c r="AT34" i="18"/>
  <c r="D35" i="18"/>
  <c r="E35" i="18"/>
  <c r="G35" i="18"/>
  <c r="H35" i="18"/>
  <c r="I35" i="18"/>
  <c r="K35" i="18"/>
  <c r="L35" i="18"/>
  <c r="M35" i="18"/>
  <c r="O35" i="18"/>
  <c r="T35" i="18"/>
  <c r="U35" i="18"/>
  <c r="U57" i="18" s="1"/>
  <c r="V35" i="18"/>
  <c r="X35" i="18"/>
  <c r="Y35" i="18"/>
  <c r="Y57" i="18" s="1"/>
  <c r="Z35" i="18"/>
  <c r="AB35" i="18"/>
  <c r="AC35" i="18"/>
  <c r="AC57" i="18" s="1"/>
  <c r="AD35" i="18"/>
  <c r="AI35" i="18"/>
  <c r="S58" i="18" s="1"/>
  <c r="AK35" i="18"/>
  <c r="AL35" i="18"/>
  <c r="AM35" i="18"/>
  <c r="W58" i="18" s="1"/>
  <c r="AO35" i="18"/>
  <c r="AP35" i="18"/>
  <c r="AQ35" i="18"/>
  <c r="AA58" i="18" s="1"/>
  <c r="AS35" i="18"/>
  <c r="AT35" i="18"/>
  <c r="C38" i="18"/>
  <c r="D38" i="18"/>
  <c r="E38" i="18"/>
  <c r="P38" i="18" s="1"/>
  <c r="F38" i="18"/>
  <c r="G38" i="18"/>
  <c r="H38" i="18"/>
  <c r="I38" i="18"/>
  <c r="J38" i="18"/>
  <c r="K38" i="18"/>
  <c r="L38" i="18"/>
  <c r="M38" i="18"/>
  <c r="N38" i="18"/>
  <c r="O38" i="18"/>
  <c r="R38" i="18"/>
  <c r="S38" i="18"/>
  <c r="T38" i="18"/>
  <c r="AE38" i="18" s="1"/>
  <c r="U38" i="18"/>
  <c r="V38" i="18"/>
  <c r="W38" i="18"/>
  <c r="X38" i="18"/>
  <c r="Y38" i="18"/>
  <c r="Z38" i="18"/>
  <c r="AA38" i="18"/>
  <c r="AB38" i="18"/>
  <c r="AC38" i="18"/>
  <c r="AD38" i="18"/>
  <c r="AH38" i="18"/>
  <c r="AI38" i="18"/>
  <c r="AJ38" i="18"/>
  <c r="AK38" i="18"/>
  <c r="AL38" i="18"/>
  <c r="AM38" i="18"/>
  <c r="AN38" i="18"/>
  <c r="AO38" i="18"/>
  <c r="AP38" i="18"/>
  <c r="AQ38" i="18"/>
  <c r="AR38" i="18"/>
  <c r="AS38" i="18"/>
  <c r="AT38" i="18"/>
  <c r="AU38" i="18"/>
  <c r="AV38" i="18" s="1"/>
  <c r="C39" i="18"/>
  <c r="D39" i="18"/>
  <c r="E39" i="18"/>
  <c r="P39" i="18" s="1"/>
  <c r="F39" i="18"/>
  <c r="G39" i="18"/>
  <c r="H39" i="18"/>
  <c r="I39" i="18"/>
  <c r="J39" i="18"/>
  <c r="K39" i="18"/>
  <c r="L39" i="18"/>
  <c r="M39" i="18"/>
  <c r="N39" i="18"/>
  <c r="O39" i="18"/>
  <c r="R39" i="18"/>
  <c r="S39" i="18"/>
  <c r="T39" i="18"/>
  <c r="AE39" i="18" s="1"/>
  <c r="U39" i="18"/>
  <c r="V39" i="18"/>
  <c r="W39" i="18"/>
  <c r="X39" i="18"/>
  <c r="Y39" i="18"/>
  <c r="Z39" i="18"/>
  <c r="AA39" i="18"/>
  <c r="AB39" i="18"/>
  <c r="AC39" i="18"/>
  <c r="AD39" i="18"/>
  <c r="AI39" i="18"/>
  <c r="AJ39" i="18"/>
  <c r="AK39" i="18"/>
  <c r="AL39" i="18"/>
  <c r="AM39" i="18"/>
  <c r="AN39" i="18"/>
  <c r="AO39" i="18"/>
  <c r="AP39" i="18"/>
  <c r="AQ39" i="18"/>
  <c r="AR39" i="18"/>
  <c r="AS39" i="18"/>
  <c r="AT39" i="18"/>
  <c r="AU39" i="18"/>
  <c r="AV39" i="18" s="1"/>
  <c r="C40" i="18"/>
  <c r="D40" i="18"/>
  <c r="E40" i="18"/>
  <c r="P40" i="18" s="1"/>
  <c r="F40" i="18"/>
  <c r="G40" i="18"/>
  <c r="H40" i="18"/>
  <c r="I40" i="18"/>
  <c r="J40" i="18"/>
  <c r="K40" i="18"/>
  <c r="L40" i="18"/>
  <c r="M40" i="18"/>
  <c r="N40" i="18"/>
  <c r="O40" i="18"/>
  <c r="R40" i="18"/>
  <c r="S40" i="18"/>
  <c r="T40" i="18"/>
  <c r="AE40" i="18" s="1"/>
  <c r="AF40" i="18" s="1"/>
  <c r="U40" i="18"/>
  <c r="V40" i="18"/>
  <c r="W40" i="18"/>
  <c r="X40" i="18"/>
  <c r="Y40" i="18"/>
  <c r="Z40" i="18"/>
  <c r="AA40" i="18"/>
  <c r="AB40" i="18"/>
  <c r="AC40" i="18"/>
  <c r="AD40" i="18"/>
  <c r="AH40" i="18"/>
  <c r="AI40" i="18"/>
  <c r="AJ40" i="18"/>
  <c r="AK40" i="18"/>
  <c r="AL40" i="18"/>
  <c r="AM40" i="18"/>
  <c r="AN40" i="18"/>
  <c r="AO40" i="18"/>
  <c r="AP40" i="18"/>
  <c r="AQ40" i="18"/>
  <c r="AR40" i="18"/>
  <c r="AS40" i="18"/>
  <c r="AT40" i="18"/>
  <c r="AU40" i="18"/>
  <c r="AV40" i="18" s="1"/>
  <c r="C41" i="18"/>
  <c r="D41" i="18"/>
  <c r="E41" i="18"/>
  <c r="P41" i="18" s="1"/>
  <c r="F41" i="18"/>
  <c r="G41" i="18"/>
  <c r="H41" i="18"/>
  <c r="I41" i="18"/>
  <c r="J41" i="18"/>
  <c r="K41" i="18"/>
  <c r="L41" i="18"/>
  <c r="M41" i="18"/>
  <c r="N41" i="18"/>
  <c r="O41" i="18"/>
  <c r="R41" i="18"/>
  <c r="S41" i="18"/>
  <c r="T41" i="18"/>
  <c r="AE41" i="18" s="1"/>
  <c r="AF41" i="18" s="1"/>
  <c r="U41" i="18"/>
  <c r="V41" i="18"/>
  <c r="W41" i="18"/>
  <c r="X41" i="18"/>
  <c r="Y41" i="18"/>
  <c r="Z41" i="18"/>
  <c r="AA41" i="18"/>
  <c r="AB41" i="18"/>
  <c r="AC41" i="18"/>
  <c r="AD41" i="18"/>
  <c r="AH41" i="18"/>
  <c r="AI41" i="18"/>
  <c r="AJ41" i="18"/>
  <c r="AK41" i="18"/>
  <c r="AL41" i="18"/>
  <c r="AM41" i="18"/>
  <c r="AN41" i="18"/>
  <c r="AO41" i="18"/>
  <c r="AP41" i="18"/>
  <c r="AQ41" i="18"/>
  <c r="AR41" i="18"/>
  <c r="AS41" i="18"/>
  <c r="AT41" i="18"/>
  <c r="AU41" i="18"/>
  <c r="C42" i="18"/>
  <c r="D42" i="18"/>
  <c r="E42" i="18"/>
  <c r="P42" i="18" s="1"/>
  <c r="F42" i="18"/>
  <c r="G42" i="18"/>
  <c r="H42" i="18"/>
  <c r="I42" i="18"/>
  <c r="J42" i="18"/>
  <c r="K42" i="18"/>
  <c r="L42" i="18"/>
  <c r="M42" i="18"/>
  <c r="N42" i="18"/>
  <c r="O42" i="18"/>
  <c r="R42" i="18"/>
  <c r="S42" i="18"/>
  <c r="T42" i="18"/>
  <c r="AE42" i="18" s="1"/>
  <c r="AF42" i="18" s="1"/>
  <c r="U42" i="18"/>
  <c r="V42" i="18"/>
  <c r="W42" i="18"/>
  <c r="X42" i="18"/>
  <c r="Y42" i="18"/>
  <c r="Z42" i="18"/>
  <c r="AA42" i="18"/>
  <c r="AB42" i="18"/>
  <c r="AC42" i="18"/>
  <c r="AD42" i="18"/>
  <c r="AH42" i="18"/>
  <c r="AI42" i="18"/>
  <c r="AJ42" i="18"/>
  <c r="AK42" i="18"/>
  <c r="AL42" i="18"/>
  <c r="AM42" i="18"/>
  <c r="AN42" i="18"/>
  <c r="AO42" i="18"/>
  <c r="AP42" i="18"/>
  <c r="AQ42" i="18"/>
  <c r="AR42" i="18"/>
  <c r="AS42" i="18"/>
  <c r="AT42" i="18"/>
  <c r="AU42" i="18"/>
  <c r="C45" i="18"/>
  <c r="D45" i="18"/>
  <c r="E45" i="18"/>
  <c r="P45" i="18" s="1"/>
  <c r="F45" i="18"/>
  <c r="G45" i="18"/>
  <c r="G50" i="18" s="1"/>
  <c r="AL56" i="18" s="1"/>
  <c r="H45" i="18"/>
  <c r="I45" i="18"/>
  <c r="I50" i="18" s="1"/>
  <c r="AN56" i="18" s="1"/>
  <c r="J45" i="18"/>
  <c r="K45" i="18"/>
  <c r="K50" i="18" s="1"/>
  <c r="AP56" i="18" s="1"/>
  <c r="L45" i="18"/>
  <c r="M45" i="18"/>
  <c r="M50" i="18" s="1"/>
  <c r="AR56" i="18" s="1"/>
  <c r="N45" i="18"/>
  <c r="O45" i="18"/>
  <c r="O50" i="18" s="1"/>
  <c r="AT56" i="18" s="1"/>
  <c r="R45" i="18"/>
  <c r="S45" i="18"/>
  <c r="S50" i="18" s="1"/>
  <c r="AI57" i="18" s="1"/>
  <c r="T45" i="18"/>
  <c r="AE45" i="18" s="1"/>
  <c r="U45" i="18"/>
  <c r="V45" i="18"/>
  <c r="V50" i="18" s="1"/>
  <c r="AL57" i="18" s="1"/>
  <c r="W45" i="18"/>
  <c r="W50" i="18" s="1"/>
  <c r="AM57" i="18" s="1"/>
  <c r="X45" i="18"/>
  <c r="Y45" i="18"/>
  <c r="Z45" i="18"/>
  <c r="Z50" i="18" s="1"/>
  <c r="AP57" i="18" s="1"/>
  <c r="AA45" i="18"/>
  <c r="AA50" i="18" s="1"/>
  <c r="AQ57" i="18" s="1"/>
  <c r="AB45" i="18"/>
  <c r="AC45" i="18"/>
  <c r="AD45" i="18"/>
  <c r="AD50" i="18" s="1"/>
  <c r="AT57" i="18" s="1"/>
  <c r="AH45" i="18"/>
  <c r="AI45" i="18"/>
  <c r="AI50" i="18" s="1"/>
  <c r="AI58" i="18" s="1"/>
  <c r="AJ45" i="18"/>
  <c r="AK45" i="18"/>
  <c r="AK50" i="18" s="1"/>
  <c r="AK58" i="18" s="1"/>
  <c r="AL45" i="18"/>
  <c r="AM45" i="18"/>
  <c r="AM50" i="18" s="1"/>
  <c r="AM58" i="18" s="1"/>
  <c r="AN45" i="18"/>
  <c r="AO45" i="18"/>
  <c r="AO50" i="18" s="1"/>
  <c r="AO58" i="18" s="1"/>
  <c r="AP45" i="18"/>
  <c r="AQ45" i="18"/>
  <c r="AQ50" i="18" s="1"/>
  <c r="AQ58" i="18" s="1"/>
  <c r="AR45" i="18"/>
  <c r="AS45" i="18"/>
  <c r="AS50" i="18" s="1"/>
  <c r="AS58" i="18" s="1"/>
  <c r="AT45" i="18"/>
  <c r="AU45" i="18"/>
  <c r="AV45" i="18" s="1"/>
  <c r="C46" i="18"/>
  <c r="D46" i="18"/>
  <c r="E46" i="18"/>
  <c r="P46" i="18" s="1"/>
  <c r="F46" i="18"/>
  <c r="G46" i="18"/>
  <c r="H46" i="18"/>
  <c r="I46" i="18"/>
  <c r="J46" i="18"/>
  <c r="K46" i="18"/>
  <c r="L46" i="18"/>
  <c r="M46" i="18"/>
  <c r="N46" i="18"/>
  <c r="O46" i="18"/>
  <c r="R46" i="18"/>
  <c r="S46" i="18"/>
  <c r="T46" i="18"/>
  <c r="AE46" i="18" s="1"/>
  <c r="AF46" i="18" s="1"/>
  <c r="U46" i="18"/>
  <c r="V46" i="18"/>
  <c r="W46" i="18"/>
  <c r="X46" i="18"/>
  <c r="Y46" i="18"/>
  <c r="Z46" i="18"/>
  <c r="AA46" i="18"/>
  <c r="AB46" i="18"/>
  <c r="AC46" i="18"/>
  <c r="AD46" i="18"/>
  <c r="AI46" i="18"/>
  <c r="AJ46" i="18"/>
  <c r="AK46" i="18"/>
  <c r="AL46" i="18"/>
  <c r="AM46" i="18"/>
  <c r="AN46" i="18"/>
  <c r="AO46" i="18"/>
  <c r="AP46" i="18"/>
  <c r="AQ46" i="18"/>
  <c r="AR46" i="18"/>
  <c r="AS46" i="18"/>
  <c r="AT46" i="18"/>
  <c r="AU46" i="18"/>
  <c r="C47" i="18"/>
  <c r="D47" i="18"/>
  <c r="E47" i="18"/>
  <c r="P47" i="18" s="1"/>
  <c r="F47" i="18"/>
  <c r="G47" i="18"/>
  <c r="H47" i="18"/>
  <c r="I47" i="18"/>
  <c r="J47" i="18"/>
  <c r="K47" i="18"/>
  <c r="L47" i="18"/>
  <c r="M47" i="18"/>
  <c r="N47" i="18"/>
  <c r="O47" i="18"/>
  <c r="S47" i="18"/>
  <c r="T47" i="18"/>
  <c r="AE47" i="18" s="1"/>
  <c r="AF47" i="18" s="1"/>
  <c r="U47" i="18"/>
  <c r="V47" i="18"/>
  <c r="W47" i="18"/>
  <c r="X47" i="18"/>
  <c r="Y47" i="18"/>
  <c r="Z47" i="18"/>
  <c r="AA47" i="18"/>
  <c r="AB47" i="18"/>
  <c r="AC47" i="18"/>
  <c r="AD47" i="18"/>
  <c r="AH47" i="18"/>
  <c r="AI47" i="18"/>
  <c r="AJ47" i="18"/>
  <c r="AK47" i="18"/>
  <c r="AL47" i="18"/>
  <c r="AM47" i="18"/>
  <c r="AN47" i="18"/>
  <c r="AO47" i="18"/>
  <c r="AP47" i="18"/>
  <c r="AQ47" i="18"/>
  <c r="AR47" i="18"/>
  <c r="AS47" i="18"/>
  <c r="AT47" i="18"/>
  <c r="AU47" i="18"/>
  <c r="AV47" i="18" s="1"/>
  <c r="C48" i="18"/>
  <c r="D48" i="18"/>
  <c r="E48" i="18"/>
  <c r="P48" i="18" s="1"/>
  <c r="F48" i="18"/>
  <c r="G48" i="18"/>
  <c r="H48" i="18"/>
  <c r="I48" i="18"/>
  <c r="J48" i="18"/>
  <c r="K48" i="18"/>
  <c r="L48" i="18"/>
  <c r="M48" i="18"/>
  <c r="N48" i="18"/>
  <c r="O48" i="18"/>
  <c r="R48" i="18"/>
  <c r="S48" i="18"/>
  <c r="T48" i="18"/>
  <c r="AE48" i="18" s="1"/>
  <c r="AF48" i="18" s="1"/>
  <c r="U48" i="18"/>
  <c r="V48" i="18"/>
  <c r="W48" i="18"/>
  <c r="X48" i="18"/>
  <c r="Y48" i="18"/>
  <c r="Z48" i="18"/>
  <c r="AA48" i="18"/>
  <c r="AB48" i="18"/>
  <c r="AC48" i="18"/>
  <c r="AD48" i="18"/>
  <c r="AH48" i="18"/>
  <c r="AI48" i="18"/>
  <c r="AJ48" i="18"/>
  <c r="AK48" i="18"/>
  <c r="AL48" i="18"/>
  <c r="AM48" i="18"/>
  <c r="AN48" i="18"/>
  <c r="AO48" i="18"/>
  <c r="AP48" i="18"/>
  <c r="AQ48" i="18"/>
  <c r="AR48" i="18"/>
  <c r="AS48" i="18"/>
  <c r="AT48" i="18"/>
  <c r="AU48" i="18"/>
  <c r="AV48" i="18" s="1"/>
  <c r="C49" i="18"/>
  <c r="D49" i="18"/>
  <c r="E49" i="18"/>
  <c r="P49" i="18" s="1"/>
  <c r="F49" i="18"/>
  <c r="G49" i="18"/>
  <c r="H49" i="18"/>
  <c r="I49" i="18"/>
  <c r="J49" i="18"/>
  <c r="K49" i="18"/>
  <c r="L49" i="18"/>
  <c r="M49" i="18"/>
  <c r="N49" i="18"/>
  <c r="O49" i="18"/>
  <c r="R49" i="18"/>
  <c r="S49" i="18"/>
  <c r="T49" i="18"/>
  <c r="AE49" i="18" s="1"/>
  <c r="AF49" i="18" s="1"/>
  <c r="U49" i="18"/>
  <c r="V49" i="18"/>
  <c r="W49" i="18"/>
  <c r="X49" i="18"/>
  <c r="Y49" i="18"/>
  <c r="Z49" i="18"/>
  <c r="AA49" i="18"/>
  <c r="AB49" i="18"/>
  <c r="AC49" i="18"/>
  <c r="AD49" i="18"/>
  <c r="AH49" i="18"/>
  <c r="AI49" i="18"/>
  <c r="AJ49" i="18"/>
  <c r="AK49" i="18"/>
  <c r="AL49" i="18"/>
  <c r="AM49" i="18"/>
  <c r="AN49" i="18"/>
  <c r="AO49" i="18"/>
  <c r="AP49" i="18"/>
  <c r="AQ49" i="18"/>
  <c r="AR49" i="18"/>
  <c r="AS49" i="18"/>
  <c r="AT49" i="18"/>
  <c r="AU49" i="18"/>
  <c r="AV49" i="18" s="1"/>
  <c r="D50" i="18"/>
  <c r="AI56" i="18" s="1"/>
  <c r="F50" i="18"/>
  <c r="AK56" i="18" s="1"/>
  <c r="H50" i="18"/>
  <c r="AM56" i="18" s="1"/>
  <c r="J50" i="18"/>
  <c r="AO56" i="18" s="1"/>
  <c r="L50" i="18"/>
  <c r="AQ56" i="18" s="1"/>
  <c r="N50" i="18"/>
  <c r="AS56" i="18" s="1"/>
  <c r="T50" i="18"/>
  <c r="U50" i="18"/>
  <c r="X50" i="18"/>
  <c r="Y50" i="18"/>
  <c r="AB50" i="18"/>
  <c r="AC50" i="18"/>
  <c r="AJ50" i="18"/>
  <c r="AL50" i="18"/>
  <c r="AL58" i="18" s="1"/>
  <c r="AN50" i="18"/>
  <c r="AP50" i="18"/>
  <c r="AP58" i="18" s="1"/>
  <c r="AR50" i="18"/>
  <c r="AT50" i="18"/>
  <c r="AT58" i="18" s="1"/>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s="1"/>
  <c r="G6" i="17" s="1"/>
  <c r="H6" i="17" s="1"/>
  <c r="I6" i="17" s="1"/>
  <c r="J6" i="17" s="1"/>
  <c r="K6" i="17" s="1"/>
  <c r="L6" i="17" s="1"/>
  <c r="M6" i="17" s="1"/>
  <c r="N6" i="17" s="1"/>
  <c r="O6" i="17" s="1"/>
  <c r="S6" i="17" s="1"/>
  <c r="T6" i="17" s="1"/>
  <c r="U6" i="17" s="1"/>
  <c r="V6" i="17" s="1"/>
  <c r="W6" i="17" s="1"/>
  <c r="X6" i="17" s="1"/>
  <c r="Y6" i="17" s="1"/>
  <c r="Z6" i="17" s="1"/>
  <c r="AA6" i="17" s="1"/>
  <c r="AB6" i="17" s="1"/>
  <c r="AC6" i="17" s="1"/>
  <c r="AD6" i="17" s="1"/>
  <c r="AI6" i="17" s="1"/>
  <c r="AJ6" i="17" s="1"/>
  <c r="AK6" i="17" s="1"/>
  <c r="AL6" i="17" s="1"/>
  <c r="AM6" i="17" s="1"/>
  <c r="AN6" i="17" s="1"/>
  <c r="AO6" i="17" s="1"/>
  <c r="AP6" i="17" s="1"/>
  <c r="AQ6" i="17" s="1"/>
  <c r="AR6" i="17" s="1"/>
  <c r="AS6" i="17" s="1"/>
  <c r="AT6" i="17" s="1"/>
  <c r="P8" i="17"/>
  <c r="P13" i="17" s="1"/>
  <c r="R8" i="17"/>
  <c r="AE8" i="17"/>
  <c r="AH8" i="17"/>
  <c r="AH16" i="17" s="1"/>
  <c r="AU8" i="17"/>
  <c r="AV8" i="17" s="1"/>
  <c r="P9" i="17"/>
  <c r="R9" i="17"/>
  <c r="AE9" i="17"/>
  <c r="AF9" i="17" s="1"/>
  <c r="AH9" i="17"/>
  <c r="AH39" i="17" s="1"/>
  <c r="AU9" i="17"/>
  <c r="P10" i="17"/>
  <c r="AF10" i="17" s="1"/>
  <c r="R10" i="17"/>
  <c r="R40" i="17" s="1"/>
  <c r="AE10" i="17"/>
  <c r="AH10" i="17"/>
  <c r="AH18" i="17" s="1"/>
  <c r="AU10" i="17"/>
  <c r="AV10" i="17" s="1"/>
  <c r="P11" i="17"/>
  <c r="R11" i="17"/>
  <c r="R19" i="17" s="1"/>
  <c r="AE11" i="17"/>
  <c r="AV11" i="17" s="1"/>
  <c r="AH11" i="17"/>
  <c r="AU11" i="17"/>
  <c r="P12" i="17"/>
  <c r="AF12" i="17" s="1"/>
  <c r="R12" i="17"/>
  <c r="AE12" i="17"/>
  <c r="AH12" i="17"/>
  <c r="AH27" i="17" s="1"/>
  <c r="AU12" i="17"/>
  <c r="AV12" i="17" s="1"/>
  <c r="D13" i="17"/>
  <c r="E13" i="17"/>
  <c r="F13" i="17"/>
  <c r="G13" i="17"/>
  <c r="G56" i="17" s="1"/>
  <c r="H13" i="17"/>
  <c r="I13" i="17"/>
  <c r="J13" i="17"/>
  <c r="K13" i="17"/>
  <c r="K56" i="17" s="1"/>
  <c r="L13" i="17"/>
  <c r="M13" i="17"/>
  <c r="N13" i="17"/>
  <c r="O13" i="17"/>
  <c r="O56" i="17" s="1"/>
  <c r="S13" i="17"/>
  <c r="T13" i="17"/>
  <c r="U13" i="17"/>
  <c r="F57" i="17" s="1"/>
  <c r="V13" i="17"/>
  <c r="W13" i="17"/>
  <c r="X13" i="17"/>
  <c r="Y13" i="17"/>
  <c r="J57" i="17" s="1"/>
  <c r="Z13" i="17"/>
  <c r="AA13" i="17"/>
  <c r="AB13" i="17"/>
  <c r="AC13" i="17"/>
  <c r="N57" i="17" s="1"/>
  <c r="AD13" i="17"/>
  <c r="AI13" i="17"/>
  <c r="AJ13" i="17"/>
  <c r="AK13" i="17"/>
  <c r="AL13" i="17"/>
  <c r="AM13" i="17"/>
  <c r="AN13" i="17"/>
  <c r="AO13" i="17"/>
  <c r="AP13" i="17"/>
  <c r="AQ13" i="17"/>
  <c r="AR13" i="17"/>
  <c r="AS13" i="17"/>
  <c r="AT13" i="17"/>
  <c r="AU13" i="17"/>
  <c r="C16" i="17"/>
  <c r="P16" i="17"/>
  <c r="R16" i="17"/>
  <c r="AE16" i="17"/>
  <c r="AU16" i="17"/>
  <c r="AV16" i="17" s="1"/>
  <c r="C17" i="17"/>
  <c r="P17" i="17"/>
  <c r="R17" i="17"/>
  <c r="AE17" i="17"/>
  <c r="AF17" i="17" s="1"/>
  <c r="AH17" i="17"/>
  <c r="AU17" i="17"/>
  <c r="C18" i="17"/>
  <c r="P18" i="17"/>
  <c r="R18" i="17"/>
  <c r="AE18" i="17"/>
  <c r="AU18" i="17"/>
  <c r="AV18" i="17" s="1"/>
  <c r="C19" i="17"/>
  <c r="P19" i="17"/>
  <c r="AE19" i="17"/>
  <c r="AF19" i="17"/>
  <c r="AH19" i="17"/>
  <c r="AU19" i="17"/>
  <c r="C20" i="17"/>
  <c r="P20" i="17"/>
  <c r="AF20" i="17" s="1"/>
  <c r="R20" i="17"/>
  <c r="AE20" i="17"/>
  <c r="AH20" i="17"/>
  <c r="AU20" i="17"/>
  <c r="AV20" i="17" s="1"/>
  <c r="C23" i="17"/>
  <c r="P23" i="17"/>
  <c r="AF23" i="17" s="1"/>
  <c r="R23" i="17"/>
  <c r="R45" i="17" s="1"/>
  <c r="AE23" i="17"/>
  <c r="AU23" i="17"/>
  <c r="AV23" i="17" s="1"/>
  <c r="C24" i="17"/>
  <c r="C46" i="17" s="1"/>
  <c r="P24" i="17"/>
  <c r="R24" i="17"/>
  <c r="AE24" i="17"/>
  <c r="AH24" i="17"/>
  <c r="AH31" i="17" s="1"/>
  <c r="AU24" i="17"/>
  <c r="C25" i="17"/>
  <c r="P25" i="17"/>
  <c r="AF25" i="17" s="1"/>
  <c r="R25" i="17"/>
  <c r="R47" i="17" s="1"/>
  <c r="AE25" i="17"/>
  <c r="AU25" i="17"/>
  <c r="AV25" i="17" s="1"/>
  <c r="C26" i="17"/>
  <c r="C33" i="17" s="1"/>
  <c r="P26" i="17"/>
  <c r="AE26" i="17"/>
  <c r="AH26" i="17"/>
  <c r="AH48" i="17" s="1"/>
  <c r="AU26" i="17"/>
  <c r="C27" i="17"/>
  <c r="P27" i="17"/>
  <c r="AF27" i="17" s="1"/>
  <c r="R27" i="17"/>
  <c r="R49" i="17" s="1"/>
  <c r="AE27" i="17"/>
  <c r="AU27" i="17"/>
  <c r="AV27" i="17" s="1"/>
  <c r="C30" i="17"/>
  <c r="D30" i="17"/>
  <c r="E30" i="17"/>
  <c r="F30" i="17"/>
  <c r="P30" i="17" s="1"/>
  <c r="G30" i="17"/>
  <c r="G35" i="17" s="1"/>
  <c r="V56" i="17" s="1"/>
  <c r="H30" i="17"/>
  <c r="I30" i="17"/>
  <c r="J30" i="17"/>
  <c r="J35" i="17" s="1"/>
  <c r="Y56" i="17" s="1"/>
  <c r="K30" i="17"/>
  <c r="K35" i="17" s="1"/>
  <c r="Z56" i="17" s="1"/>
  <c r="L30" i="17"/>
  <c r="M30" i="17"/>
  <c r="N30" i="17"/>
  <c r="N35" i="17" s="1"/>
  <c r="AC56" i="17" s="1"/>
  <c r="O30" i="17"/>
  <c r="O35" i="17" s="1"/>
  <c r="AD56" i="17" s="1"/>
  <c r="S30" i="17"/>
  <c r="T30" i="17"/>
  <c r="AE30" i="17" s="1"/>
  <c r="U30" i="17"/>
  <c r="V30" i="17"/>
  <c r="W30" i="17"/>
  <c r="X30" i="17"/>
  <c r="X35" i="17" s="1"/>
  <c r="X57" i="17" s="1"/>
  <c r="Y30" i="17"/>
  <c r="Z30" i="17"/>
  <c r="AA30" i="17"/>
  <c r="AB30" i="17"/>
  <c r="AB35" i="17" s="1"/>
  <c r="AB57" i="17" s="1"/>
  <c r="AC30" i="17"/>
  <c r="AD30" i="17"/>
  <c r="AI30" i="17"/>
  <c r="AJ30" i="17"/>
  <c r="AK30" i="17"/>
  <c r="AL30" i="17"/>
  <c r="AM30" i="17"/>
  <c r="AN30" i="17"/>
  <c r="AO30" i="17"/>
  <c r="AP30" i="17"/>
  <c r="AQ30" i="17"/>
  <c r="AR30" i="17"/>
  <c r="AS30" i="17"/>
  <c r="AT30" i="17"/>
  <c r="C31" i="17"/>
  <c r="D31" i="17"/>
  <c r="E31" i="17"/>
  <c r="F31" i="17"/>
  <c r="P31" i="17" s="1"/>
  <c r="G31" i="17"/>
  <c r="H31" i="17"/>
  <c r="I31" i="17"/>
  <c r="J31" i="17"/>
  <c r="K31" i="17"/>
  <c r="L31" i="17"/>
  <c r="M31" i="17"/>
  <c r="N31" i="17"/>
  <c r="O31" i="17"/>
  <c r="R31" i="17"/>
  <c r="S31" i="17"/>
  <c r="T31" i="17"/>
  <c r="U31" i="17"/>
  <c r="V31" i="17"/>
  <c r="W31" i="17"/>
  <c r="X31" i="17"/>
  <c r="Y31" i="17"/>
  <c r="Z31" i="17"/>
  <c r="AA31" i="17"/>
  <c r="AB31" i="17"/>
  <c r="AC31" i="17"/>
  <c r="AD31" i="17"/>
  <c r="AI31" i="17"/>
  <c r="AJ31" i="17"/>
  <c r="AK31" i="17"/>
  <c r="AL31" i="17"/>
  <c r="AL35" i="17" s="1"/>
  <c r="V58" i="17" s="1"/>
  <c r="AM31" i="17"/>
  <c r="AN31" i="17"/>
  <c r="AO31" i="17"/>
  <c r="AP31" i="17"/>
  <c r="AQ31" i="17"/>
  <c r="AR31" i="17"/>
  <c r="AS31" i="17"/>
  <c r="AT31" i="17"/>
  <c r="AU31" i="17"/>
  <c r="C32" i="17"/>
  <c r="D32" i="17"/>
  <c r="E32" i="17"/>
  <c r="E35" i="17" s="1"/>
  <c r="T56" i="17" s="1"/>
  <c r="F32" i="17"/>
  <c r="G32" i="17"/>
  <c r="H32" i="17"/>
  <c r="I32" i="17"/>
  <c r="I35" i="17" s="1"/>
  <c r="X56" i="17" s="1"/>
  <c r="J32" i="17"/>
  <c r="K32" i="17"/>
  <c r="L32" i="17"/>
  <c r="M32" i="17"/>
  <c r="N32" i="17"/>
  <c r="O32" i="17"/>
  <c r="S32" i="17"/>
  <c r="T32" i="17"/>
  <c r="U32" i="17"/>
  <c r="V32" i="17"/>
  <c r="W32" i="17"/>
  <c r="X32" i="17"/>
  <c r="Y32" i="17"/>
  <c r="Z32" i="17"/>
  <c r="AA32" i="17"/>
  <c r="AB32" i="17"/>
  <c r="AC32" i="17"/>
  <c r="AD32" i="17"/>
  <c r="AI32" i="17"/>
  <c r="AJ32" i="17"/>
  <c r="AK32" i="17"/>
  <c r="AL32" i="17"/>
  <c r="AM32" i="17"/>
  <c r="AN32" i="17"/>
  <c r="AO32" i="17"/>
  <c r="AP32" i="17"/>
  <c r="AQ32" i="17"/>
  <c r="AR32" i="17"/>
  <c r="AS32" i="17"/>
  <c r="AT32" i="17"/>
  <c r="AU32" i="17"/>
  <c r="D33" i="17"/>
  <c r="E33" i="17"/>
  <c r="F33" i="17"/>
  <c r="G33" i="17"/>
  <c r="H33" i="17"/>
  <c r="I33" i="17"/>
  <c r="J33" i="17"/>
  <c r="K33" i="17"/>
  <c r="L33" i="17"/>
  <c r="M33" i="17"/>
  <c r="N33" i="17"/>
  <c r="O33" i="17"/>
  <c r="S33" i="17"/>
  <c r="T33" i="17"/>
  <c r="U33" i="17"/>
  <c r="V33" i="17"/>
  <c r="W33" i="17"/>
  <c r="X33" i="17"/>
  <c r="Y33" i="17"/>
  <c r="Z33" i="17"/>
  <c r="AA33" i="17"/>
  <c r="AB33" i="17"/>
  <c r="AC33" i="17"/>
  <c r="AD33" i="17"/>
  <c r="AI33" i="17"/>
  <c r="AJ33" i="17"/>
  <c r="AK33" i="17"/>
  <c r="AL33" i="17"/>
  <c r="AM33" i="17"/>
  <c r="AN33" i="17"/>
  <c r="AO33" i="17"/>
  <c r="AP33" i="17"/>
  <c r="AQ33" i="17"/>
  <c r="AR33" i="17"/>
  <c r="AS33" i="17"/>
  <c r="AT33" i="17"/>
  <c r="AU33" i="17"/>
  <c r="C34" i="17"/>
  <c r="D34" i="17"/>
  <c r="E34" i="17"/>
  <c r="F34" i="17"/>
  <c r="G34" i="17"/>
  <c r="H34" i="17"/>
  <c r="I34" i="17"/>
  <c r="J34" i="17"/>
  <c r="K34" i="17"/>
  <c r="L34" i="17"/>
  <c r="M34" i="17"/>
  <c r="N34" i="17"/>
  <c r="O34" i="17"/>
  <c r="S34" i="17"/>
  <c r="T34" i="17"/>
  <c r="AE34" i="17" s="1"/>
  <c r="U34" i="17"/>
  <c r="V34" i="17"/>
  <c r="W34" i="17"/>
  <c r="X34" i="17"/>
  <c r="Y34" i="17"/>
  <c r="Z34" i="17"/>
  <c r="AA34" i="17"/>
  <c r="AB34" i="17"/>
  <c r="AC34" i="17"/>
  <c r="AD34" i="17"/>
  <c r="AI34" i="17"/>
  <c r="AJ34" i="17"/>
  <c r="AK34" i="17"/>
  <c r="AL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s="1"/>
  <c r="G38" i="17"/>
  <c r="G45" i="17" s="1"/>
  <c r="G50" i="17" s="1"/>
  <c r="AL56" i="17" s="1"/>
  <c r="H38" i="17"/>
  <c r="I38" i="17"/>
  <c r="J38" i="17"/>
  <c r="J45" i="17" s="1"/>
  <c r="J50" i="17" s="1"/>
  <c r="AO56" i="17" s="1"/>
  <c r="K38" i="17"/>
  <c r="K45" i="17" s="1"/>
  <c r="K50" i="17" s="1"/>
  <c r="AP56" i="17" s="1"/>
  <c r="L38" i="17"/>
  <c r="M38" i="17"/>
  <c r="N38" i="17"/>
  <c r="N45" i="17" s="1"/>
  <c r="N50" i="17" s="1"/>
  <c r="AS56" i="17" s="1"/>
  <c r="O38" i="17"/>
  <c r="P38" i="17" s="1"/>
  <c r="R38" i="17"/>
  <c r="S38" i="17"/>
  <c r="T38" i="17"/>
  <c r="U38" i="17"/>
  <c r="V38" i="17"/>
  <c r="W38" i="17"/>
  <c r="X38" i="17"/>
  <c r="Y38" i="17"/>
  <c r="Z38" i="17"/>
  <c r="AA38" i="17"/>
  <c r="AB38" i="17"/>
  <c r="AC38" i="17"/>
  <c r="AD38" i="17"/>
  <c r="AI38" i="17"/>
  <c r="AJ38" i="17"/>
  <c r="AU38" i="17" s="1"/>
  <c r="AK38" i="17"/>
  <c r="AL38" i="17"/>
  <c r="AM38" i="17"/>
  <c r="AN38" i="17"/>
  <c r="AO38" i="17"/>
  <c r="AP38" i="17"/>
  <c r="AQ38" i="17"/>
  <c r="AR38" i="17"/>
  <c r="AS38" i="17"/>
  <c r="AT38" i="17"/>
  <c r="C39" i="17"/>
  <c r="D39" i="17"/>
  <c r="E39" i="17"/>
  <c r="F39" i="17"/>
  <c r="G39" i="17"/>
  <c r="H39" i="17"/>
  <c r="I39" i="17"/>
  <c r="J39" i="17"/>
  <c r="K39" i="17"/>
  <c r="L39" i="17"/>
  <c r="M39" i="17"/>
  <c r="N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G40" i="17"/>
  <c r="H40" i="17"/>
  <c r="I40" i="17"/>
  <c r="J40" i="17"/>
  <c r="K40" i="17"/>
  <c r="L40" i="17"/>
  <c r="M40" i="17"/>
  <c r="N40" i="17"/>
  <c r="O40" i="17"/>
  <c r="P40" i="17"/>
  <c r="S40" i="17"/>
  <c r="T40" i="17"/>
  <c r="U40" i="17"/>
  <c r="AE40" i="17" s="1"/>
  <c r="AF40" i="17" s="1"/>
  <c r="V40" i="17"/>
  <c r="W40" i="17"/>
  <c r="X40" i="17"/>
  <c r="Y40" i="17"/>
  <c r="Z40" i="17"/>
  <c r="AA40" i="17"/>
  <c r="AB40" i="17"/>
  <c r="AC40" i="17"/>
  <c r="AD40" i="17"/>
  <c r="AH40" i="17"/>
  <c r="AI40" i="17"/>
  <c r="AJ40" i="17"/>
  <c r="AK40" i="17"/>
  <c r="AL40" i="17"/>
  <c r="AM40" i="17"/>
  <c r="AN40" i="17"/>
  <c r="AO40" i="17"/>
  <c r="AP40" i="17"/>
  <c r="AQ40" i="17"/>
  <c r="AR40" i="17"/>
  <c r="AS40" i="17"/>
  <c r="AT40" i="17"/>
  <c r="C41" i="17"/>
  <c r="D41" i="17"/>
  <c r="E41" i="17"/>
  <c r="F41" i="17"/>
  <c r="G41" i="17"/>
  <c r="H41" i="17"/>
  <c r="I41" i="17"/>
  <c r="J41" i="17"/>
  <c r="K41" i="17"/>
  <c r="L41" i="17"/>
  <c r="M41" i="17"/>
  <c r="N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G42" i="17"/>
  <c r="H42" i="17"/>
  <c r="I42" i="17"/>
  <c r="J42" i="17"/>
  <c r="K42" i="17"/>
  <c r="L42" i="17"/>
  <c r="M42" i="17"/>
  <c r="N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50" i="17" s="1"/>
  <c r="AI56" i="17" s="1"/>
  <c r="E45" i="17"/>
  <c r="H45" i="17"/>
  <c r="H50" i="17" s="1"/>
  <c r="AM56" i="17" s="1"/>
  <c r="I45" i="17"/>
  <c r="L45" i="17"/>
  <c r="L50" i="17" s="1"/>
  <c r="AQ56" i="17" s="1"/>
  <c r="M45" i="17"/>
  <c r="S45" i="17"/>
  <c r="T45" i="17"/>
  <c r="T50" i="17" s="1"/>
  <c r="AJ57" i="17" s="1"/>
  <c r="U45" i="17"/>
  <c r="U50" i="17" s="1"/>
  <c r="AK57" i="17" s="1"/>
  <c r="V45" i="17"/>
  <c r="W45" i="17"/>
  <c r="X45" i="17"/>
  <c r="X50" i="17" s="1"/>
  <c r="AN57" i="17" s="1"/>
  <c r="Y45" i="17"/>
  <c r="Y50" i="17" s="1"/>
  <c r="AO57" i="17" s="1"/>
  <c r="Z45" i="17"/>
  <c r="AA45" i="17"/>
  <c r="AB45" i="17"/>
  <c r="AB50" i="17" s="1"/>
  <c r="AR57" i="17" s="1"/>
  <c r="AC45" i="17"/>
  <c r="AC50" i="17" s="1"/>
  <c r="AS57" i="17" s="1"/>
  <c r="AD45" i="17"/>
  <c r="AI45" i="17"/>
  <c r="AJ45" i="17"/>
  <c r="AJ50" i="17" s="1"/>
  <c r="AJ58" i="17" s="1"/>
  <c r="AK45" i="17"/>
  <c r="AL45" i="17"/>
  <c r="AM45" i="17"/>
  <c r="AN45" i="17"/>
  <c r="AN50" i="17" s="1"/>
  <c r="AN58" i="17" s="1"/>
  <c r="AO45" i="17"/>
  <c r="AP45" i="17"/>
  <c r="AQ45" i="17"/>
  <c r="AR45" i="17"/>
  <c r="AR50" i="17" s="1"/>
  <c r="AR58" i="17" s="1"/>
  <c r="AS45" i="17"/>
  <c r="AT45" i="17"/>
  <c r="D46" i="17"/>
  <c r="E46" i="17"/>
  <c r="F46" i="17"/>
  <c r="G46" i="17"/>
  <c r="H46" i="17"/>
  <c r="I46" i="17"/>
  <c r="J46" i="17"/>
  <c r="K46" i="17"/>
  <c r="L46" i="17"/>
  <c r="P46" i="17" s="1"/>
  <c r="M46" i="17"/>
  <c r="N46" i="17"/>
  <c r="O46" i="17"/>
  <c r="R46" i="17"/>
  <c r="S46" i="17"/>
  <c r="T46" i="17"/>
  <c r="U46" i="17"/>
  <c r="V46" i="17"/>
  <c r="W46" i="17"/>
  <c r="X46" i="17"/>
  <c r="Y46" i="17"/>
  <c r="Z46" i="17"/>
  <c r="AA46" i="17"/>
  <c r="AB46" i="17"/>
  <c r="AC46" i="17"/>
  <c r="AD46" i="17"/>
  <c r="AI46" i="17"/>
  <c r="AJ46" i="17"/>
  <c r="AK46" i="17"/>
  <c r="AL46" i="17"/>
  <c r="AM46" i="17"/>
  <c r="AN46" i="17"/>
  <c r="AO46" i="17"/>
  <c r="AP46" i="17"/>
  <c r="AQ46" i="17"/>
  <c r="AR46" i="17"/>
  <c r="AS46" i="17"/>
  <c r="AT46" i="17"/>
  <c r="C47" i="17"/>
  <c r="D47" i="17"/>
  <c r="E47" i="17"/>
  <c r="F47" i="17"/>
  <c r="G47" i="17"/>
  <c r="H47" i="17"/>
  <c r="I47" i="17"/>
  <c r="J47" i="17"/>
  <c r="K47" i="17"/>
  <c r="L47" i="17"/>
  <c r="M47" i="17"/>
  <c r="N47" i="17"/>
  <c r="O47" i="17"/>
  <c r="P47" i="17"/>
  <c r="S47" i="17"/>
  <c r="T47" i="17"/>
  <c r="U47" i="17"/>
  <c r="V47" i="17"/>
  <c r="W47" i="17"/>
  <c r="X47" i="17"/>
  <c r="Y47" i="17"/>
  <c r="Z47" i="17"/>
  <c r="AA47" i="17"/>
  <c r="AB47" i="17"/>
  <c r="AC47" i="17"/>
  <c r="AD47" i="17"/>
  <c r="AI47" i="17"/>
  <c r="AJ47" i="17"/>
  <c r="AK47" i="17"/>
  <c r="AL47" i="17"/>
  <c r="AM47" i="17"/>
  <c r="AN47" i="17"/>
  <c r="AO47" i="17"/>
  <c r="AP47" i="17"/>
  <c r="AQ47" i="17"/>
  <c r="AR47" i="17"/>
  <c r="AS47" i="17"/>
  <c r="AT47" i="17"/>
  <c r="D48" i="17"/>
  <c r="E48" i="17"/>
  <c r="F48" i="17"/>
  <c r="G48" i="17"/>
  <c r="H48" i="17"/>
  <c r="I48" i="17"/>
  <c r="J48" i="17"/>
  <c r="K48" i="17"/>
  <c r="L48" i="17"/>
  <c r="M48" i="17"/>
  <c r="N48" i="17"/>
  <c r="O48" i="17"/>
  <c r="P48" i="17"/>
  <c r="S48" i="17"/>
  <c r="T48" i="17"/>
  <c r="U48" i="17"/>
  <c r="V48" i="17"/>
  <c r="W48" i="17"/>
  <c r="X48" i="17"/>
  <c r="Y48" i="17"/>
  <c r="Z48" i="17"/>
  <c r="AA48" i="17"/>
  <c r="AB48" i="17"/>
  <c r="AC48" i="17"/>
  <c r="AD48" i="17"/>
  <c r="AI48" i="17"/>
  <c r="AJ48" i="17"/>
  <c r="AK48" i="17"/>
  <c r="AL48" i="17"/>
  <c r="AM48" i="17"/>
  <c r="AN48" i="17"/>
  <c r="AO48" i="17"/>
  <c r="AP48" i="17"/>
  <c r="AQ48" i="17"/>
  <c r="AR48" i="17"/>
  <c r="AS48" i="17"/>
  <c r="AT48" i="17"/>
  <c r="C49" i="17"/>
  <c r="D49" i="17"/>
  <c r="E49" i="17"/>
  <c r="F49" i="17"/>
  <c r="G49" i="17"/>
  <c r="H49" i="17"/>
  <c r="I49" i="17"/>
  <c r="J49" i="17"/>
  <c r="K49" i="17"/>
  <c r="L49" i="17"/>
  <c r="M49" i="17"/>
  <c r="N49" i="17"/>
  <c r="O49" i="17"/>
  <c r="P49" i="17"/>
  <c r="S49" i="17"/>
  <c r="T49" i="17"/>
  <c r="U49" i="17"/>
  <c r="V49" i="17"/>
  <c r="W49" i="17"/>
  <c r="X49" i="17"/>
  <c r="Y49" i="17"/>
  <c r="Z49" i="17"/>
  <c r="AA49" i="17"/>
  <c r="AB49" i="17"/>
  <c r="AC49" i="17"/>
  <c r="AD49" i="17"/>
  <c r="AI49" i="17"/>
  <c r="AJ49" i="17"/>
  <c r="AK49" i="17"/>
  <c r="AL49" i="17"/>
  <c r="AM49" i="17"/>
  <c r="AN49" i="17"/>
  <c r="AO49" i="17"/>
  <c r="AP49" i="17"/>
  <c r="AQ49" i="17"/>
  <c r="AR49" i="17"/>
  <c r="AS49" i="17"/>
  <c r="AT49" i="17"/>
  <c r="E50" i="17"/>
  <c r="AJ56" i="17" s="1"/>
  <c r="I50" i="17"/>
  <c r="AN56" i="17" s="1"/>
  <c r="M50" i="17"/>
  <c r="AR56" i="17" s="1"/>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l="1"/>
  <c r="AH34" i="17"/>
  <c r="F50" i="17"/>
  <c r="AK56" i="17" s="1"/>
  <c r="P45" i="17"/>
  <c r="P50" i="17" s="1"/>
  <c r="AE49" i="17"/>
  <c r="AF49" i="17" s="1"/>
  <c r="AE48" i="17"/>
  <c r="AF48" i="17" s="1"/>
  <c r="AE47" i="17"/>
  <c r="AF47" i="17" s="1"/>
  <c r="AU34" i="17"/>
  <c r="AV34" i="17" s="1"/>
  <c r="AH33" i="17"/>
  <c r="AE46" i="17"/>
  <c r="AF46" i="17" s="1"/>
  <c r="AE42" i="17"/>
  <c r="AF42" i="17" s="1"/>
  <c r="AV31" i="17"/>
  <c r="C48" i="17"/>
  <c r="AU30" i="17"/>
  <c r="AU49" i="17"/>
  <c r="AU48" i="17"/>
  <c r="AU47" i="17"/>
  <c r="AU46" i="17"/>
  <c r="AH46" i="17"/>
  <c r="AU45" i="17"/>
  <c r="AV45" i="17" s="1"/>
  <c r="AU42" i="17"/>
  <c r="AU41" i="17"/>
  <c r="AH38" i="17"/>
  <c r="F35" i="17"/>
  <c r="U56" i="17" s="1"/>
  <c r="R34" i="17"/>
  <c r="AE33" i="17"/>
  <c r="AV33" i="17" s="1"/>
  <c r="AE32" i="17"/>
  <c r="AV32" i="17" s="1"/>
  <c r="R32" i="17"/>
  <c r="R30" i="17"/>
  <c r="R26" i="17"/>
  <c r="AH25" i="17"/>
  <c r="AH23" i="17"/>
  <c r="AV19" i="17"/>
  <c r="AE13" i="17"/>
  <c r="AF13" i="17" s="1"/>
  <c r="AF11" i="17"/>
  <c r="AV9" i="17"/>
  <c r="AF8" i="17"/>
  <c r="AE45" i="17"/>
  <c r="AE41" i="17"/>
  <c r="AF41" i="17" s="1"/>
  <c r="AE39" i="17"/>
  <c r="AF39" i="17" s="1"/>
  <c r="O45" i="17"/>
  <c r="O50" i="17" s="1"/>
  <c r="AT56" i="17" s="1"/>
  <c r="AE38" i="17"/>
  <c r="AF38" i="17" s="1"/>
  <c r="P33" i="17"/>
  <c r="P32" i="17"/>
  <c r="AU40" i="17"/>
  <c r="AU39" i="17"/>
  <c r="T35" i="17"/>
  <c r="T57" i="17" s="1"/>
  <c r="M35" i="17"/>
  <c r="AB56" i="17" s="1"/>
  <c r="P34" i="17"/>
  <c r="AF34" i="17" s="1"/>
  <c r="AE31" i="17"/>
  <c r="AF31" i="17" s="1"/>
  <c r="AV26" i="17"/>
  <c r="AF26" i="17"/>
  <c r="AV24" i="17"/>
  <c r="AF24" i="17"/>
  <c r="AF18" i="17"/>
  <c r="AV17" i="17"/>
  <c r="AF16" i="17"/>
  <c r="AF39" i="18"/>
  <c r="AF38" i="18"/>
  <c r="AF32" i="18"/>
  <c r="AV41" i="18"/>
  <c r="AF45" i="18"/>
  <c r="AE50" i="18"/>
  <c r="AV42" i="18"/>
  <c r="AV46" i="18"/>
  <c r="P50" i="18"/>
  <c r="P35" i="18"/>
  <c r="E50" i="18"/>
  <c r="AJ56" i="18" s="1"/>
  <c r="AH39" i="18"/>
  <c r="AU30" i="18"/>
  <c r="R25" i="18"/>
  <c r="AU13" i="18"/>
  <c r="AE35" i="18"/>
  <c r="AF35" i="18" s="1"/>
  <c r="AH24" i="18"/>
  <c r="AU50" i="18"/>
  <c r="AV50" i="18" s="1"/>
  <c r="AE13" i="18"/>
  <c r="AF13" i="18" s="1"/>
  <c r="AV40" i="17"/>
  <c r="AE50" i="17"/>
  <c r="AF50" i="17" s="1"/>
  <c r="AV38" i="17"/>
  <c r="AF30" i="17"/>
  <c r="AE35" i="17"/>
  <c r="P35" i="17"/>
  <c r="AV30" i="17"/>
  <c r="AU35" i="17"/>
  <c r="AV35" i="17" s="1"/>
  <c r="AV49" i="17"/>
  <c r="AV48" i="17"/>
  <c r="AU50" i="17"/>
  <c r="AV50" i="17" s="1"/>
  <c r="AV42" i="17"/>
  <c r="AV41" i="17"/>
  <c r="AF33" i="17"/>
  <c r="AF32" i="17"/>
  <c r="AF45" i="17" l="1"/>
  <c r="AH32" i="17"/>
  <c r="AH47" i="17"/>
  <c r="AH45" i="17"/>
  <c r="AH30" i="17"/>
  <c r="AV46" i="17"/>
  <c r="AV39" i="17"/>
  <c r="R48" i="17"/>
  <c r="R33" i="17"/>
  <c r="AV47" i="17"/>
  <c r="AV13" i="17"/>
  <c r="AV13" i="18"/>
  <c r="R32" i="18"/>
  <c r="R47" i="18"/>
  <c r="AF50" i="18"/>
  <c r="AH31" i="18"/>
  <c r="AH46" i="18"/>
  <c r="AV30" i="18"/>
  <c r="AU35" i="18"/>
  <c r="AV35" i="18" s="1"/>
  <c r="AF35" i="17"/>
  <c r="C11" i="12" l="1"/>
  <c r="C26" i="11"/>
  <c r="C25" i="11"/>
  <c r="C48" i="13" l="1"/>
  <c r="C9" i="13" l="1"/>
  <c r="E43" i="13"/>
  <c r="D43" i="13"/>
  <c r="C43" i="13"/>
  <c r="E27" i="13"/>
  <c r="E45" i="13" s="1"/>
  <c r="D27" i="13"/>
  <c r="C27" i="13"/>
  <c r="E14" i="13"/>
  <c r="E16" i="13" s="1"/>
  <c r="D14" i="13"/>
  <c r="D16" i="13" s="1"/>
  <c r="C14" i="13"/>
  <c r="C16" i="13" s="1"/>
  <c r="D7" i="13"/>
  <c r="D9" i="13" s="1"/>
  <c r="C29" i="13"/>
  <c r="C45" i="13" l="1"/>
  <c r="D45" i="13"/>
  <c r="D18" i="13"/>
  <c r="C18" i="13"/>
  <c r="C11" i="13"/>
  <c r="C20" i="13"/>
  <c r="E7" i="13"/>
  <c r="E9" i="13" s="1"/>
  <c r="E18" i="13" s="1"/>
  <c r="E47" i="13" s="1"/>
  <c r="C47" i="13" l="1"/>
  <c r="C49" i="13" s="1"/>
  <c r="C53" i="13" s="1"/>
  <c r="D47" i="13"/>
  <c r="D48" i="13" s="1"/>
  <c r="D49" i="13" s="1"/>
  <c r="D53" i="13" s="1"/>
  <c r="E48" i="13"/>
  <c r="E49" i="13" s="1"/>
  <c r="E53" i="13" s="1"/>
  <c r="E20" i="13"/>
  <c r="E11" i="13"/>
  <c r="E29" i="13"/>
  <c r="D11" i="13"/>
  <c r="D20" i="13"/>
  <c r="D29" i="13"/>
  <c r="C25" i="12" l="1"/>
  <c r="E26" i="12"/>
  <c r="D26" i="12"/>
  <c r="C26" i="12"/>
  <c r="E25" i="12"/>
  <c r="D25" i="12"/>
  <c r="E20" i="12"/>
  <c r="D20" i="12"/>
  <c r="C20" i="12"/>
  <c r="E19" i="12"/>
  <c r="E27" i="12" s="1"/>
  <c r="E29" i="12" s="1"/>
  <c r="D19" i="12"/>
  <c r="C19" i="12"/>
  <c r="E12" i="12"/>
  <c r="D12" i="12"/>
  <c r="C12" i="12"/>
  <c r="E11" i="12"/>
  <c r="D11" i="12"/>
  <c r="C27" i="12"/>
  <c r="C29" i="12" s="1"/>
  <c r="J11" i="11"/>
  <c r="E26" i="11" s="1"/>
  <c r="J16" i="11"/>
  <c r="J21" i="11"/>
  <c r="E28" i="11" s="1"/>
  <c r="E10" i="11"/>
  <c r="E16" i="11"/>
  <c r="E20" i="11"/>
  <c r="E27" i="11" l="1"/>
  <c r="J23" i="11"/>
  <c r="E29" i="11"/>
  <c r="D27" i="12"/>
  <c r="D29" i="12" s="1"/>
  <c r="E22" i="11"/>
  <c r="E25" i="11" s="1"/>
  <c r="I21" i="11"/>
  <c r="D29" i="11" s="1"/>
  <c r="H21" i="11"/>
  <c r="C29" i="11" s="1"/>
  <c r="I16" i="11"/>
  <c r="H16" i="11"/>
  <c r="I11" i="11"/>
  <c r="H11" i="11"/>
  <c r="C20" i="11"/>
  <c r="D20" i="11"/>
  <c r="D16" i="11"/>
  <c r="C16" i="11"/>
  <c r="D10" i="11"/>
  <c r="C10" i="11"/>
  <c r="D22" i="11" l="1"/>
  <c r="D25" i="11" s="1"/>
  <c r="C22" i="11"/>
  <c r="D28" i="11"/>
  <c r="I23" i="11"/>
  <c r="D27" i="11"/>
  <c r="D26" i="11"/>
  <c r="C27" i="11"/>
  <c r="H23" i="11"/>
  <c r="C28" i="11"/>
</calcChain>
</file>

<file path=xl/sharedStrings.xml><?xml version="1.0" encoding="utf-8"?>
<sst xmlns="http://schemas.openxmlformats.org/spreadsheetml/2006/main" count="433" uniqueCount="250">
  <si>
    <t xml:space="preserve"> </t>
  </si>
  <si>
    <t>EXECUTIVE SUMMARY</t>
  </si>
  <si>
    <t>Provide a description of the overall nature of your business and the industry it operates in. Include details like industry trends, demographics, and governmental and economic influences.</t>
  </si>
  <si>
    <t>COMPANY OVERVIEW</t>
  </si>
  <si>
    <t>SEGMENT 1</t>
  </si>
  <si>
    <t>Gender</t>
  </si>
  <si>
    <t>Age</t>
  </si>
  <si>
    <t>Income</t>
  </si>
  <si>
    <t>Education</t>
  </si>
  <si>
    <t>Marital Status</t>
  </si>
  <si>
    <t>DEMOGRAPHIC</t>
  </si>
  <si>
    <t>PSYCHOGRAPHIC</t>
  </si>
  <si>
    <t>GEOGRAPHIC</t>
  </si>
  <si>
    <t>Social Status</t>
  </si>
  <si>
    <t>Beliefs</t>
  </si>
  <si>
    <t>Values</t>
  </si>
  <si>
    <t>Interests</t>
  </si>
  <si>
    <t>Lifestyle Preferences</t>
  </si>
  <si>
    <t>Province or State</t>
  </si>
  <si>
    <t>City</t>
  </si>
  <si>
    <t>Region</t>
  </si>
  <si>
    <t>Postal Code</t>
  </si>
  <si>
    <t>Neighborhood</t>
  </si>
  <si>
    <t>SEGMENT 2</t>
  </si>
  <si>
    <t>BEHAVIOR</t>
  </si>
  <si>
    <t>Spending Habits</t>
  </si>
  <si>
    <t>User Status</t>
  </si>
  <si>
    <t>Brand Interactions</t>
  </si>
  <si>
    <t>Buyer Readiness Stage</t>
  </si>
  <si>
    <t>Timing / Occasion</t>
  </si>
  <si>
    <t>[ COMPANY NAME ]</t>
  </si>
  <si>
    <t xml:space="preserve">Complete non-shaded cells, only.  Formulas fill automatically. </t>
  </si>
  <si>
    <t>ASSETS</t>
  </si>
  <si>
    <t>[YEAR]</t>
  </si>
  <si>
    <t>LIABILITIES AND OWNER'S EQUITY</t>
  </si>
  <si>
    <t>CURRENT ASSETS</t>
  </si>
  <si>
    <t>CURRENT LIABILITIES</t>
  </si>
  <si>
    <t>Cash</t>
  </si>
  <si>
    <t>Accounts Payable</t>
  </si>
  <si>
    <t>Accounts Receivable</t>
  </si>
  <si>
    <t>Short-Term Loans</t>
  </si>
  <si>
    <t>Inventory</t>
  </si>
  <si>
    <t>Income Taxes Payable</t>
  </si>
  <si>
    <t>Prepaid Expenses</t>
  </si>
  <si>
    <t>Accrued Salaries and Wages</t>
  </si>
  <si>
    <t>Short-Term Investments</t>
  </si>
  <si>
    <t>Unearned Revenue</t>
  </si>
  <si>
    <t>TOTAL CURRENT ASSETS</t>
  </si>
  <si>
    <t>Current Portion of Long-Term Debt</t>
  </si>
  <si>
    <t>FIXED (LONG TERM) ASSETS</t>
  </si>
  <si>
    <t>TOTAL CURRENT LIABILITIES</t>
  </si>
  <si>
    <t>Long-Term Investments</t>
  </si>
  <si>
    <t>LONG TERM LIABILITIES</t>
  </si>
  <si>
    <t>Property / Equipment</t>
  </si>
  <si>
    <t>Long-Term Debt</t>
  </si>
  <si>
    <r>
      <t xml:space="preserve">(Less Accumulated Depreciation) </t>
    </r>
    <r>
      <rPr>
        <i/>
        <sz val="8"/>
        <color rgb="FF000000"/>
        <rFont val="Century Gothic"/>
        <family val="1"/>
      </rPr>
      <t>insert negative amount</t>
    </r>
  </si>
  <si>
    <t>Deferred Income Tax</t>
  </si>
  <si>
    <t>Intangible Assets</t>
  </si>
  <si>
    <t>Other</t>
  </si>
  <si>
    <t>TOTAL FIXED ASSETS</t>
  </si>
  <si>
    <t>TOTAL LONG-TERM LIABILITIES</t>
  </si>
  <si>
    <t>OTHER ASSETS</t>
  </si>
  <si>
    <t>OWNER'S EQUITY</t>
  </si>
  <si>
    <t>Owner's Investment</t>
  </si>
  <si>
    <t>Retained Earnings</t>
  </si>
  <si>
    <t>TOTAL OTHER ASSETS</t>
  </si>
  <si>
    <t>TOTAL OWNER'S EQUITY</t>
  </si>
  <si>
    <t>TOTAL ASSETS</t>
  </si>
  <si>
    <t>TOTAL LIABILITIES AND OWNER'S EQUITY</t>
  </si>
  <si>
    <t>COMMON FINANCIAL RATIO</t>
  </si>
  <si>
    <r>
      <t xml:space="preserve">Debt Ratio 
</t>
    </r>
    <r>
      <rPr>
        <sz val="10"/>
        <color rgb="FF000000"/>
        <rFont val="Century Gothic"/>
        <family val="1"/>
      </rPr>
      <t>Total Liabilities / Total Assets</t>
    </r>
  </si>
  <si>
    <r>
      <t xml:space="preserve">Current Ratio 
</t>
    </r>
    <r>
      <rPr>
        <sz val="10"/>
        <color rgb="FF000000"/>
        <rFont val="Century Gothic"/>
        <family val="1"/>
      </rPr>
      <t>Current Assets / Current Liabilities</t>
    </r>
  </si>
  <si>
    <r>
      <t xml:space="preserve">Working Capital 
</t>
    </r>
    <r>
      <rPr>
        <sz val="10"/>
        <color rgb="FF000000"/>
        <rFont val="Century Gothic"/>
        <family val="1"/>
      </rPr>
      <t>Current Assets - Current Liabilities</t>
    </r>
  </si>
  <si>
    <r>
      <t>Assets-to-Equity Ratio</t>
    </r>
    <r>
      <rPr>
        <sz val="10"/>
        <color rgb="FF000000"/>
        <rFont val="Century Gothic"/>
        <family val="1"/>
      </rPr>
      <t xml:space="preserve"> 
Total Assets / Owner's Equity</t>
    </r>
  </si>
  <si>
    <r>
      <t>Debt-to-Equity Ratio</t>
    </r>
    <r>
      <rPr>
        <sz val="10"/>
        <color rgb="FF000000"/>
        <rFont val="Century Gothic"/>
        <family val="1"/>
      </rPr>
      <t xml:space="preserve"> 
Total Liabilities / Owner's Equity</t>
    </r>
  </si>
  <si>
    <t xml:space="preserve">  BALANCE SHEET</t>
  </si>
  <si>
    <t>3-YEAR CASH FLOW STATEMENT</t>
  </si>
  <si>
    <t>OPERATING ACTIVITIES</t>
  </si>
  <si>
    <t>YYYY</t>
  </si>
  <si>
    <t>Net Income</t>
  </si>
  <si>
    <t>Changes in Working Capital</t>
  </si>
  <si>
    <t>Depreciation and Amortization</t>
  </si>
  <si>
    <t>Deferred Taxes</t>
  </si>
  <si>
    <t>NET CASH FROM OPERATING ACTIVITIES</t>
  </si>
  <si>
    <t>INVESTING ACTIVITIES</t>
  </si>
  <si>
    <t>Cash From Sale Of Capital Assets</t>
  </si>
  <si>
    <t>Cash Paid for Purchase Of Capital Assets</t>
  </si>
  <si>
    <t>Increases in All Other Long-Term Assets</t>
  </si>
  <si>
    <t>Other 1</t>
  </si>
  <si>
    <t>Other 2</t>
  </si>
  <si>
    <t>Other 3</t>
  </si>
  <si>
    <t>NET CASH FROM INVESTING ACTIVITIES</t>
  </si>
  <si>
    <t>FINANCING ACTIVITIES</t>
  </si>
  <si>
    <t>Proceeds from Common Stock Issuance</t>
  </si>
  <si>
    <t>Proceeds from Long-Term Debt Issuance</t>
  </si>
  <si>
    <t>Dividends Paid Out</t>
  </si>
  <si>
    <t>Proceeds from Preferred Stock Issuance</t>
  </si>
  <si>
    <t>NET CASH FROM FINANCING ACTIVITIES</t>
  </si>
  <si>
    <t>YEAR ENDING</t>
  </si>
  <si>
    <t>Net Increase or Decrease In Cash and Cash Equivalents During Period</t>
  </si>
  <si>
    <t>Cash and Cash Equivalents at Beginning of Period</t>
  </si>
  <si>
    <t>CASH AND CASH EQUIVALENTS AT END OF PERIOD</t>
  </si>
  <si>
    <t>COMPANY NAME</t>
  </si>
  <si>
    <t>Street Address</t>
  </si>
  <si>
    <t>City, State  12345</t>
  </si>
  <si>
    <t>Phone: (000) 000-0000</t>
  </si>
  <si>
    <t>REVENUE</t>
  </si>
  <si>
    <t>Gross Sales</t>
  </si>
  <si>
    <t>Less Sales Returns and Allowances</t>
  </si>
  <si>
    <t>NET SALES</t>
  </si>
  <si>
    <t>COST OF SALES</t>
  </si>
  <si>
    <t>Beginning inventory</t>
  </si>
  <si>
    <t>Plus Goods Purchased or Manufactured</t>
  </si>
  <si>
    <t>TOTAL GOODS AVAILABLE</t>
  </si>
  <si>
    <t>Less Ending Inventory</t>
  </si>
  <si>
    <t>TOTAL COST OF GOODS SOLD (COGS)</t>
  </si>
  <si>
    <t>GROSS PROFIT (LOSS)</t>
  </si>
  <si>
    <t>OPERATING EXPENSES</t>
  </si>
  <si>
    <t>SELLING</t>
  </si>
  <si>
    <t>Salaries and Wages</t>
  </si>
  <si>
    <t>Commissions</t>
  </si>
  <si>
    <t>Advertising</t>
  </si>
  <si>
    <t>Depreciation</t>
  </si>
  <si>
    <t>Other  (i.e. Professional Fees)</t>
  </si>
  <si>
    <t>TOTAL SELLING EXPENSES</t>
  </si>
  <si>
    <t>GENERAL AND ADMINISTRATION</t>
  </si>
  <si>
    <t>Employee Benefits</t>
  </si>
  <si>
    <t>Payroll Taxes</t>
  </si>
  <si>
    <t>Insurance</t>
  </si>
  <si>
    <t>Rent</t>
  </si>
  <si>
    <t>Utilities</t>
  </si>
  <si>
    <t>Office Supplies</t>
  </si>
  <si>
    <t>Travel and Entertainment</t>
  </si>
  <si>
    <t>Postage</t>
  </si>
  <si>
    <t>Equipment Maintenance and Rental</t>
  </si>
  <si>
    <t>Interest</t>
  </si>
  <si>
    <t>Furniture and Equipment</t>
  </si>
  <si>
    <t>TOTAL GENERAL AND ADMINISTRATION EXPENSES</t>
  </si>
  <si>
    <t>TOTAL OPERATING EXPENSES</t>
  </si>
  <si>
    <t>NET INCOME BEFORE TAXES</t>
  </si>
  <si>
    <t>Taxes on Income</t>
  </si>
  <si>
    <t>NET INCOME AFTER TAXES</t>
  </si>
  <si>
    <t>Extraordinary Gain or Loss</t>
  </si>
  <si>
    <t>Income Tax on Extraordinary Gain</t>
  </si>
  <si>
    <t>NET INCOME (LOSS)</t>
  </si>
  <si>
    <t>[Year 1]</t>
  </si>
  <si>
    <t>[Year 2]</t>
  </si>
  <si>
    <t>[Year 3]</t>
  </si>
  <si>
    <t>DATE PREPARED</t>
  </si>
  <si>
    <t>START YEAR</t>
  </si>
  <si>
    <t>END YEAR</t>
  </si>
  <si>
    <t xml:space="preserve"> INCOME STATEMENT</t>
  </si>
  <si>
    <t>COMPETITIVE ANALYSIS</t>
  </si>
  <si>
    <t>ANALYSIS RESULTS</t>
  </si>
  <si>
    <t>Competitor 1</t>
  </si>
  <si>
    <t>Competitor 2</t>
  </si>
  <si>
    <t>Competitor 3</t>
  </si>
  <si>
    <t>Competitor 4</t>
  </si>
  <si>
    <t>Competitor 5</t>
  </si>
  <si>
    <t>Describe the product or service you are offering, how it benefits the buyer, and the unique selling proposition.</t>
  </si>
  <si>
    <t>Insert images below to help showcase your offerings and key features.</t>
  </si>
  <si>
    <t>IMAGE 1</t>
  </si>
  <si>
    <t>IMAGE 2</t>
  </si>
  <si>
    <t>IMAGE 3</t>
  </si>
  <si>
    <t>IMAGE 4</t>
  </si>
  <si>
    <t>IMAGE 5</t>
  </si>
  <si>
    <t>IMAGE 6</t>
  </si>
  <si>
    <t>MARKETING PLAN</t>
  </si>
  <si>
    <t>SALES PLAN</t>
  </si>
  <si>
    <t>Describe your marketing objectives and strategy here, including costs, goals, and plan of action.</t>
  </si>
  <si>
    <t>TIMELINE</t>
  </si>
  <si>
    <t>MILESTONES</t>
  </si>
  <si>
    <t>KEY PERFORMANCE METRICS</t>
  </si>
  <si>
    <t>KEY ASSUMPTIONS</t>
  </si>
  <si>
    <t>MISSION AND VISION STATEMENT</t>
  </si>
  <si>
    <t>SWOT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</si>
  <si>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</si>
  <si>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Provide insight into how you came up with the values in your financial projections (e.g. past performance, market research). 
Describe the growth you are assuming and profit you anticipate generating.</t>
  </si>
  <si>
    <r>
      <t xml:space="preserve">FINANCING  </t>
    </r>
    <r>
      <rPr>
        <sz val="10"/>
        <color theme="1" tint="0.499984740745262"/>
        <rFont val="Century Gothic"/>
        <family val="1"/>
      </rPr>
      <t>(if applicable)</t>
    </r>
  </si>
  <si>
    <t>SOURCE OF FUNDING</t>
  </si>
  <si>
    <t>USE OF FUNDING</t>
  </si>
  <si>
    <t>ANTICIPATED AMOUNT</t>
  </si>
  <si>
    <t>TIMELINE AND METRICS</t>
  </si>
  <si>
    <t>ACTIVITY NAME</t>
  </si>
  <si>
    <t>DESCRIPTION</t>
  </si>
  <si>
    <t>KEY METRIC</t>
  </si>
  <si>
    <t>MILESTONE NAME</t>
  </si>
  <si>
    <t>COMPLETION DATE</t>
  </si>
  <si>
    <t>GOAL</t>
  </si>
  <si>
    <t>ACTIVITY DESCRIPTION</t>
  </si>
  <si>
    <t>CLICK HERE TO CREATE IN SMARTSHEET</t>
  </si>
  <si>
    <t>TOTAL GROSS PROFIT Y3</t>
  </si>
  <si>
    <t>TOTAL REVENUE Y3</t>
  </si>
  <si>
    <t>TOTAL UNITS SOLD Y3</t>
  </si>
  <si>
    <t>TOTAL GROSS PROFIT Y2</t>
  </si>
  <si>
    <t>TOTAL REVENUE Y2</t>
  </si>
  <si>
    <t>TOTAL UNITS SOLD Y2</t>
  </si>
  <si>
    <t>TOTAL GROSS PROFIT Y1</t>
  </si>
  <si>
    <t>TOTAL REVENUE Y1</t>
  </si>
  <si>
    <t>TOTAL UNITS SOLD Y1</t>
  </si>
  <si>
    <t>Difference</t>
  </si>
  <si>
    <t>TOTAL</t>
  </si>
  <si>
    <t>GROSS PROFIT</t>
  </si>
  <si>
    <t>AVG</t>
  </si>
  <si>
    <t>MARGIN PER UNIT</t>
  </si>
  <si>
    <t>UNIT PRICE</t>
  </si>
  <si>
    <t>UNIT COST OF GOODS  |  COGS</t>
  </si>
  <si>
    <t>Product / Service 5</t>
  </si>
  <si>
    <t>Product / Service 4</t>
  </si>
  <si>
    <t>Product / Service 3</t>
  </si>
  <si>
    <t>Product / Service 2</t>
  </si>
  <si>
    <t>Product / Service 1</t>
  </si>
  <si>
    <t>% CHANGE</t>
  </si>
  <si>
    <t>UNITS SOLD</t>
  </si>
  <si>
    <t>YEAR THREE</t>
  </si>
  <si>
    <t>YEAR TWO</t>
  </si>
  <si>
    <t>YEAR ONE</t>
  </si>
  <si>
    <t>* User to complete non-shaded cells, only.</t>
  </si>
  <si>
    <t>START DATE</t>
  </si>
  <si>
    <t>3-YEAR SALES FORECAST</t>
  </si>
  <si>
    <t>3-YEAR SALES FORECAST - EXAMPLE</t>
  </si>
  <si>
    <t>Outline how you plan to nurture leads, convert prospects into customers, and how you plan to increase the lifetime value of a customer.</t>
  </si>
  <si>
    <t>PRODUCT OR SERVICE OFFERINGS</t>
  </si>
  <si>
    <t>COMPETITION</t>
  </si>
  <si>
    <t xml:space="preserve">Provide a brief description of how the analysis was conducted and key takeaways. Include information about current alternatives that target buyers use, and how your product or service is better. </t>
  </si>
  <si>
    <t>COMPETITOR TYPE / NAME</t>
  </si>
  <si>
    <t>TARGET MARKET</t>
  </si>
  <si>
    <t>PROBLEM AND SOLUTION</t>
  </si>
  <si>
    <t>PROBLEM</t>
  </si>
  <si>
    <t>SOLUTION</t>
  </si>
  <si>
    <t>What pain points are we addressing?</t>
  </si>
  <si>
    <t>How are we solving the problem?</t>
  </si>
  <si>
    <t>IMPORTANCE</t>
  </si>
  <si>
    <t>THREATS (–)</t>
  </si>
  <si>
    <t>OPPORTUNITIES (+)</t>
  </si>
  <si>
    <t>EXTERNAL FACTORS</t>
  </si>
  <si>
    <t>WEAKNESSES (–)</t>
  </si>
  <si>
    <t>STRENGTHS (+)</t>
  </si>
  <si>
    <t>INTERNAL FACTORS</t>
  </si>
  <si>
    <t>SWOT ANALYSIS MATRIX</t>
  </si>
  <si>
    <t>This section is written last and summarizes all the key points in your business plan in a concise manner. 
This is your opportunity to capture the attention of your reader and gain buy-in.</t>
  </si>
  <si>
    <t>CONTENTS</t>
  </si>
  <si>
    <t>3-YEAR SALES FORECAST - BLANK</t>
  </si>
  <si>
    <t>FINANCIAL PLAN</t>
  </si>
  <si>
    <t>BALANCE SHEET</t>
  </si>
  <si>
    <t>CASH FLOW STATEMENT</t>
  </si>
  <si>
    <t>INCOME STATEMENT</t>
  </si>
  <si>
    <t>MARKETING AND SALES PLAN</t>
  </si>
  <si>
    <t xml:space="preserve">User to complete non-shaded fields only. </t>
  </si>
  <si>
    <t>ANNUAL BUSINESS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</si>
</sst>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409]mmm\-yy;@"/>
    <numFmt numFmtId="168" formatCode="_-* #,##0_-;\-* #,##0_-;_-* &quot;-&quot;??_-;_-@_-"/>
  </numFmts>
  <fonts count="41">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sz val="12"/>
      <color theme="1"/>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b/>
      <sz val="22"/>
      <color theme="1" tint="0.34998626667073579"/>
      <name val="Century Gothic"/>
      <family val="1"/>
    </font>
    <font>
      <u/>
      <sz val="22"/>
      <color theme="0"/>
      <name val="Century Gothic Bold"/>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4">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0" fontId="14" fillId="0" borderId="0"/>
    <xf numFmtId="0" fontId="23" fillId="0" borderId="0" applyNumberFormat="0" applyFill="0" applyBorder="0" applyAlignment="0" applyProtection="0"/>
    <xf numFmtId="9" fontId="24" fillId="0" borderId="0" applyFont="0" applyFill="0" applyBorder="0" applyAlignment="0" applyProtection="0"/>
    <xf numFmtId="0" fontId="25" fillId="11" borderId="19" applyNumberFormat="0" applyAlignment="0" applyProtection="0"/>
  </cellStyleXfs>
  <cellXfs count="228">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6" fillId="0" borderId="21" xfId="0" applyFont="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7"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9"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Border="1" applyAlignment="1">
      <alignment horizontal="left" vertical="center" wrapText="1" indent="1"/>
    </xf>
    <xf numFmtId="0" fontId="17" fillId="0" borderId="27" xfId="0" applyFont="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Border="1" applyAlignment="1">
      <alignment horizontal="left" vertical="center" indent="1"/>
    </xf>
    <xf numFmtId="166" fontId="17" fillId="0" borderId="18" xfId="0" applyNumberFormat="1" applyFont="1" applyBorder="1" applyAlignment="1">
      <alignment horizontal="left" vertical="center" indent="1"/>
    </xf>
    <xf numFmtId="0" fontId="17" fillId="0" borderId="27" xfId="0" applyFont="1" applyBorder="1" applyAlignment="1">
      <alignment horizontal="left" vertical="center" indent="1"/>
    </xf>
    <xf numFmtId="166" fontId="17" fillId="0" borderId="27" xfId="0" applyNumberFormat="1" applyFont="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0" fontId="27" fillId="0" borderId="0" xfId="0" applyFont="1"/>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2"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2"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3"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4"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167" fontId="20" fillId="12" borderId="0" xfId="0" applyNumberFormat="1" applyFont="1" applyFill="1" applyAlignment="1">
      <alignment horizontal="center" vertical="center"/>
    </xf>
    <xf numFmtId="0" fontId="31"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5" fillId="12" borderId="0" xfId="0" applyFont="1" applyFill="1" applyAlignment="1" applyProtection="1">
      <alignment vertical="center" wrapText="1"/>
      <protection hidden="1"/>
    </xf>
    <xf numFmtId="0" fontId="36"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8"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7"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8" fillId="0" borderId="0" xfId="0" applyFont="1" applyAlignment="1">
      <alignment vertical="center" wrapText="1"/>
    </xf>
    <xf numFmtId="0" fontId="29" fillId="10" borderId="0" xfId="0" applyFont="1" applyFill="1" applyAlignment="1">
      <alignment vertical="center"/>
    </xf>
    <xf numFmtId="0" fontId="27" fillId="0" borderId="0" xfId="0" applyFont="1" applyAlignment="1">
      <alignment vertical="center"/>
    </xf>
    <xf numFmtId="0" fontId="22" fillId="0" borderId="0" xfId="0" applyFont="1" applyAlignment="1">
      <alignment horizontal="center"/>
    </xf>
    <xf numFmtId="0" fontId="22" fillId="13" borderId="27" xfId="2" applyFont="1" applyFill="1" applyBorder="1" applyAlignment="1">
      <alignment horizontal="center" vertical="center" wrapText="1"/>
    </xf>
    <xf numFmtId="0" fontId="11" fillId="0" borderId="0" xfId="1" applyFont="1" applyAlignment="1">
      <alignment horizontal="left" vertical="center" wrapText="1"/>
    </xf>
    <xf numFmtId="0" fontId="29" fillId="6" borderId="0" xfId="0" applyFont="1" applyFill="1" applyAlignment="1">
      <alignment vertical="top"/>
    </xf>
    <xf numFmtId="0" fontId="39" fillId="0" borderId="0" xfId="0" applyFont="1" applyAlignment="1">
      <alignment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7" fillId="0" borderId="0" xfId="0" applyFont="1" applyAlignment="1">
      <alignment horizontal="left" vertical="top" wrapText="1"/>
    </xf>
    <xf numFmtId="0" fontId="17" fillId="6" borderId="0" xfId="0" applyFont="1" applyFill="1" applyAlignment="1">
      <alignment horizontal="left" vertical="top" wrapText="1"/>
    </xf>
    <xf numFmtId="0" fontId="29" fillId="0" borderId="0" xfId="0" applyFont="1" applyAlignment="1">
      <alignment horizontal="right" vertical="center"/>
    </xf>
    <xf numFmtId="0" fontId="40" fillId="15" borderId="0" xfId="2" applyFont="1" applyFill="1" applyBorder="1" applyAlignment="1">
      <alignment horizontal="center" vertical="center"/>
    </xf>
  </cellXfs>
  <cellStyles count="5">
    <cellStyle name="Hyperlink" xfId="2" builtinId="8"/>
    <cellStyle name="Input" xfId="4" builtinId="20"/>
    <cellStyle name="Normal" xfId="0" builtinId="0"/>
    <cellStyle name="Normal 2" xfId="1" xr:uid="{196E8B63-8156-BE4B-9D0C-5437EABDC173}"/>
    <cellStyle name="Percent" xfId="3" builtinId="5"/>
  </cellStyles>
  <dxfs count="3">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'3-Year Sales Forecast - BLANK'!$C$57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'3-Year Sales Forecast - BLANK'!$C$58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'3-Year Sales Forecast - BLANK'!$R$57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'3-Year Sales Forecast - BLANK'!$R$58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BLANK'!$AH$56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'3-Year Sales Forecast - BLANK'!$AH$57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'3-Year Sales Forecast - BLANK'!$AH$58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'3-Year Sales Forecast - EXAMPLE'!$C$57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'3-Year Sales Forecast - EXAMPLE'!$C$58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'3-Year Sales Forecast - EXAMPLE'!$R$57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'3-Year Sales Forecast - EXAMPLE'!$R$58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'3-Year Sales Forecast - EXAMPLE'!$AH$56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'3-Year Sales Forecast - EXAMPLE'!$AH$57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'3-Year Sales Forecast - EXAMPLE'!$AH$58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07&amp;utm_source=template-excel&amp;utm_medium=content&amp;utm_campaign=Annual+Business+Plan-excel-12007&amp;lpa=Annual+Business+Plan+excel+12007"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3060700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6170FF8-30F6-3746-9894-A900A3DB7C9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07&amp;utm_source=template-excel&amp;utm_medium=content&amp;utm_campaign=Annual+Business+Plan-excel-12007&amp;lpa=Annual+Business+Plan+excel+1200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B4B1-F42C-EC41-9879-C01E4BFC8F3D}">
  <sheetPr>
    <tabColor theme="3" tint="0.59999389629810485"/>
    <pageSetUpPr fitToPage="1"/>
  </sheetPr>
  <dimension ref="A1:F14"/>
  <sheetViews>
    <sheetView showGridLines="0" tabSelected="1" workbookViewId="0">
      <pane ySplit="1" topLeftCell="A2" activePane="bottomLeft" state="frozen"/>
      <selection pane="bottomLeft" activeCell="A2" sqref="A2"/>
    </sheetView>
  </sheetViews>
  <sheetFormatPr baseColWidth="10" defaultColWidth="10.6640625" defaultRowHeight="16"/>
  <cols>
    <col min="1" max="1" width="3.33203125" customWidth="1"/>
    <col min="2" max="2" width="40.83203125" customWidth="1"/>
    <col min="3" max="3" width="3.33203125" customWidth="1"/>
    <col min="4" max="4" width="40.83203125" customWidth="1"/>
    <col min="5" max="5" width="3.33203125" customWidth="1"/>
    <col min="6" max="6" width="40.83203125" customWidth="1"/>
    <col min="7" max="7" width="3.33203125" customWidth="1"/>
  </cols>
  <sheetData>
    <row r="1" spans="1:6" ht="200" customHeight="1"/>
    <row r="2" spans="1:6" s="109" customFormat="1" ht="50" customHeight="1">
      <c r="A2" s="216"/>
      <c r="B2" s="221" t="s">
        <v>249</v>
      </c>
    </row>
    <row r="3" spans="1:6" ht="35" customHeight="1">
      <c r="B3" s="220" t="s">
        <v>241</v>
      </c>
    </row>
    <row r="4" spans="1:6" ht="50" customHeight="1" thickBot="1">
      <c r="B4" s="218" t="s">
        <v>1</v>
      </c>
      <c r="C4" s="217"/>
      <c r="D4" s="218" t="s">
        <v>3</v>
      </c>
      <c r="E4" s="217"/>
      <c r="F4" s="218" t="s">
        <v>175</v>
      </c>
    </row>
    <row r="5" spans="1:6">
      <c r="B5" s="217"/>
      <c r="C5" s="217"/>
      <c r="D5" s="217"/>
      <c r="E5" s="217"/>
      <c r="F5" s="217"/>
    </row>
    <row r="6" spans="1:6" ht="50" customHeight="1" thickBot="1">
      <c r="B6" s="218" t="s">
        <v>227</v>
      </c>
      <c r="C6" s="217"/>
      <c r="D6" s="218" t="s">
        <v>226</v>
      </c>
      <c r="E6" s="217"/>
      <c r="F6" s="218" t="s">
        <v>223</v>
      </c>
    </row>
    <row r="7" spans="1:6">
      <c r="B7" s="217"/>
      <c r="C7" s="217"/>
      <c r="D7" s="217"/>
      <c r="E7" s="217"/>
      <c r="F7" s="217"/>
    </row>
    <row r="8" spans="1:6" ht="50" customHeight="1" thickBot="1">
      <c r="B8" s="218" t="s">
        <v>222</v>
      </c>
      <c r="C8" s="217"/>
      <c r="D8" s="218" t="s">
        <v>247</v>
      </c>
      <c r="E8" s="217"/>
      <c r="F8" s="218" t="s">
        <v>182</v>
      </c>
    </row>
    <row r="9" spans="1:6">
      <c r="B9" s="217"/>
      <c r="C9" s="217"/>
      <c r="D9" s="217"/>
      <c r="E9" s="217"/>
      <c r="F9" s="217"/>
    </row>
    <row r="10" spans="1:6" ht="50" customHeight="1" thickBot="1">
      <c r="B10" s="218" t="s">
        <v>220</v>
      </c>
      <c r="C10" s="217"/>
      <c r="D10" s="218" t="s">
        <v>242</v>
      </c>
      <c r="E10" s="217"/>
      <c r="F10" s="218" t="s">
        <v>243</v>
      </c>
    </row>
    <row r="11" spans="1:6">
      <c r="B11" s="217"/>
      <c r="C11" s="217"/>
      <c r="D11" s="217"/>
      <c r="E11" s="217"/>
      <c r="F11" s="217"/>
    </row>
    <row r="12" spans="1:6" ht="50" customHeight="1" thickBot="1">
      <c r="B12" s="218" t="s">
        <v>244</v>
      </c>
      <c r="C12" s="217"/>
      <c r="D12" s="218" t="s">
        <v>245</v>
      </c>
      <c r="E12" s="217"/>
      <c r="F12" s="218" t="s">
        <v>246</v>
      </c>
    </row>
    <row r="14" spans="1:6" ht="50" customHeight="1">
      <c r="B14" s="227" t="s">
        <v>190</v>
      </c>
      <c r="C14" s="227"/>
      <c r="D14" s="227"/>
      <c r="E14" s="227"/>
      <c r="F14" s="227"/>
    </row>
  </sheetData>
  <mergeCells count="1">
    <mergeCell ref="B14:F14"/>
  </mergeCells>
  <hyperlinks>
    <hyperlink ref="B4" location="'Executive Summary'!A1" display="EXECUTIVE SUMMARY" xr:uid="{A5B31EC7-A57E-A441-8BA0-CF0FE4BE516A}"/>
    <hyperlink ref="D4" location="'Company Overview'!A1" display="COMPANY OVERVIEW" xr:uid="{E24E2E7C-CC52-4747-8BFD-7BFEFC34F792}"/>
    <hyperlink ref="F4" location="'SWOT Analysis'!A1" display="SWOT ANALYSIS" xr:uid="{69BD4379-C114-DD4E-ADEC-88DAC65237E0}"/>
    <hyperlink ref="B6" location="'Problem and Solution'!A1" display="PROBLEM AND SOLUTION" xr:uid="{2DEACE77-8BED-884C-9904-6FC20B09BB6C}"/>
    <hyperlink ref="D6" location="'Target Market'!A1" display="TARGET MARKET" xr:uid="{E161B9EE-84A5-F945-84E2-8451FC363AC3}"/>
    <hyperlink ref="F6" location="Competition!A1" display="COMPETITION" xr:uid="{7951A3FE-5E65-5544-927D-13D861846BA2}"/>
    <hyperlink ref="B8" location="'Product or Service Offerings'!A1" display="PRODUCT OR SERVICE OFFERINGS" xr:uid="{BFA5F4F3-0183-0242-B5F6-62333021345A}"/>
    <hyperlink ref="D8" location="'Marketing and Sales Plan'!A1" display="MARKETING AND SALES PLAN" xr:uid="{D8750FE3-29B7-A143-BC8E-30409372C5FE}"/>
    <hyperlink ref="F8" location="'Timeline and Metrics'!A1" display="TIMELINE AND METRICS" xr:uid="{F8D79211-A58E-B64B-8F5E-1B865167A66C}"/>
    <hyperlink ref="B10" location="'3-Year Sales Forecast - EXAMPLE'!A1" display="3-YEAR SALES FORECAST - EXAMPLE" xr:uid="{4B870692-09EC-C74C-958D-A7E97855E6FD}"/>
    <hyperlink ref="D10" location="'3-Year Sales Forecast - BLANK'!A1" display="3-YEAR SALES FORECAST - BLANK" xr:uid="{AFEA021C-896E-CD4D-A1C7-35C441C2B30A}"/>
    <hyperlink ref="F10" location="'Financial Plan'!A1" display="FINANCIAL PLAN" xr:uid="{44BA868C-F566-FF40-A887-E30EE5D367DD}"/>
    <hyperlink ref="B12" location="'Balance Sheet'!A1" display="BALANCE SHEET" xr:uid="{46E077BA-227B-5D4B-925D-2AA9C9D1FABA}"/>
    <hyperlink ref="D12" location="'Cash Flow Statement'!A1" display="CASH FLOW STATEMENT" xr:uid="{4CD6AEC1-37B4-EF45-B246-B6CCF9D153ED}"/>
    <hyperlink ref="F12" location="'Income Statement'!A1" display="INCOME STATEMENT" xr:uid="{C18172E7-130B-3F40-8AEA-56E449693FE8}"/>
    <hyperlink ref="B14:F14" r:id="rId1" display="CLICK HERE TO CREATE IN SMARTSHEET" xr:uid="{D31A9954-2CC3-43E8-930A-40D6144FE428}"/>
  </hyperlinks>
  <pageMargins left="0.4" right="0.4" top="0.4" bottom="0.4" header="0" footer="0"/>
  <pageSetup scale="93"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0275-E376-B34C-8021-EDE49173BCC1}">
  <sheetPr>
    <tabColor theme="3" tint="0.79998168889431442"/>
    <pageSetUpPr fitToPage="1"/>
  </sheetPr>
  <dimension ref="B1:E24"/>
  <sheetViews>
    <sheetView showGridLines="0" workbookViewId="0">
      <selection activeCell="M59" sqref="M59"/>
    </sheetView>
  </sheetViews>
  <sheetFormatPr baseColWidth="10" defaultColWidth="10.6640625" defaultRowHeight="16"/>
  <cols>
    <col min="1" max="1" width="3.33203125" customWidth="1"/>
    <col min="2" max="2" width="50.83203125" customWidth="1"/>
    <col min="3" max="3" width="40.83203125" customWidth="1"/>
    <col min="4" max="4" width="20.83203125" customWidth="1"/>
    <col min="5" max="5" width="3.33203125" customWidth="1"/>
  </cols>
  <sheetData>
    <row r="1" spans="2:5" ht="35" customHeight="1">
      <c r="B1" s="85" t="s">
        <v>182</v>
      </c>
      <c r="C1" s="24"/>
      <c r="D1" s="24"/>
      <c r="E1" s="24"/>
    </row>
    <row r="2" spans="2:5" s="97" customFormat="1" ht="25" customHeight="1">
      <c r="B2" s="98" t="s">
        <v>170</v>
      </c>
      <c r="C2" s="99"/>
      <c r="D2" s="99"/>
      <c r="E2" s="99"/>
    </row>
    <row r="3" spans="2:5" ht="22" customHeight="1">
      <c r="B3" s="104" t="s">
        <v>189</v>
      </c>
      <c r="C3" s="86" t="s">
        <v>188</v>
      </c>
      <c r="D3" s="86" t="s">
        <v>187</v>
      </c>
    </row>
    <row r="4" spans="2:5" ht="25" customHeight="1">
      <c r="B4" s="100"/>
      <c r="C4" s="100"/>
      <c r="D4" s="101"/>
    </row>
    <row r="5" spans="2:5" ht="25" customHeight="1">
      <c r="B5" s="100"/>
      <c r="C5" s="100"/>
      <c r="D5" s="101"/>
    </row>
    <row r="6" spans="2:5" ht="25" customHeight="1">
      <c r="B6" s="100"/>
      <c r="C6" s="100"/>
      <c r="D6" s="101"/>
    </row>
    <row r="7" spans="2:5" ht="25" customHeight="1">
      <c r="B7" s="100"/>
      <c r="C7" s="100"/>
      <c r="D7" s="101"/>
    </row>
    <row r="8" spans="2:5" ht="25" customHeight="1" thickBot="1">
      <c r="B8" s="102"/>
      <c r="C8" s="102"/>
      <c r="D8" s="103"/>
    </row>
    <row r="9" spans="2:5">
      <c r="B9" s="49"/>
      <c r="C9" s="49"/>
      <c r="D9" s="49"/>
    </row>
    <row r="10" spans="2:5" s="97" customFormat="1" ht="25" customHeight="1">
      <c r="B10" s="98" t="s">
        <v>171</v>
      </c>
      <c r="C10" s="99"/>
      <c r="D10" s="99"/>
      <c r="E10" s="99"/>
    </row>
    <row r="11" spans="2:5" ht="22" customHeight="1">
      <c r="B11" s="105" t="s">
        <v>186</v>
      </c>
      <c r="C11" s="106" t="s">
        <v>184</v>
      </c>
      <c r="D11" s="106" t="s">
        <v>187</v>
      </c>
    </row>
    <row r="12" spans="2:5" ht="25" customHeight="1">
      <c r="B12" s="100"/>
      <c r="C12" s="100"/>
      <c r="D12" s="101"/>
    </row>
    <row r="13" spans="2:5" ht="25" customHeight="1">
      <c r="B13" s="100"/>
      <c r="C13" s="100"/>
      <c r="D13" s="101"/>
    </row>
    <row r="14" spans="2:5" ht="25" customHeight="1">
      <c r="B14" s="100"/>
      <c r="C14" s="100"/>
      <c r="D14" s="101"/>
    </row>
    <row r="15" spans="2:5" ht="25" customHeight="1">
      <c r="B15" s="100"/>
      <c r="C15" s="100"/>
      <c r="D15" s="101"/>
    </row>
    <row r="16" spans="2:5" ht="25" customHeight="1" thickBot="1">
      <c r="B16" s="102"/>
      <c r="C16" s="102"/>
      <c r="D16" s="103"/>
    </row>
    <row r="17" spans="2:5">
      <c r="B17" s="49"/>
      <c r="C17" s="49"/>
      <c r="D17" s="49"/>
    </row>
    <row r="18" spans="2:5" s="97" customFormat="1" ht="25" customHeight="1">
      <c r="B18" s="98" t="s">
        <v>172</v>
      </c>
      <c r="C18" s="99"/>
      <c r="D18" s="99"/>
      <c r="E18" s="99"/>
    </row>
    <row r="19" spans="2:5" ht="25" customHeight="1">
      <c r="B19" s="107" t="s">
        <v>183</v>
      </c>
      <c r="C19" s="108" t="s">
        <v>184</v>
      </c>
      <c r="D19" s="108" t="s">
        <v>185</v>
      </c>
    </row>
    <row r="20" spans="2:5" ht="25" customHeight="1">
      <c r="B20" s="100"/>
      <c r="C20" s="100"/>
      <c r="D20" s="100"/>
    </row>
    <row r="21" spans="2:5" ht="25" customHeight="1">
      <c r="B21" s="100"/>
      <c r="C21" s="100"/>
      <c r="D21" s="100"/>
    </row>
    <row r="22" spans="2:5" ht="25" customHeight="1">
      <c r="B22" s="100"/>
      <c r="C22" s="100"/>
      <c r="D22" s="100"/>
    </row>
    <row r="23" spans="2:5" ht="25" customHeight="1">
      <c r="B23" s="100"/>
      <c r="C23" s="100"/>
      <c r="D23" s="100"/>
    </row>
    <row r="24" spans="2:5" ht="25" customHeight="1" thickBot="1">
      <c r="B24" s="102"/>
      <c r="C24" s="102"/>
      <c r="D24" s="102"/>
    </row>
  </sheetData>
  <pageMargins left="0.4" right="0.4" top="0.4" bottom="0.4" header="0" footer="0"/>
  <pageSetup scale="95"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77FD-EEC4-6244-9A56-FC7338BB48B6}">
  <sheetPr>
    <tabColor theme="3" tint="0.59999389629810485"/>
  </sheetPr>
  <dimension ref="A1:IW59"/>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0.6640625" defaultRowHeight="16"/>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7" customFormat="1" ht="45" customHeight="1">
      <c r="A1" s="158"/>
      <c r="B1" s="85" t="s">
        <v>220</v>
      </c>
      <c r="D1"/>
      <c r="E1" s="158"/>
      <c r="F1" s="158"/>
      <c r="G1" s="158"/>
      <c r="H1" s="158"/>
      <c r="I1"/>
      <c r="J1" s="158"/>
      <c r="K1"/>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row>
    <row r="2" spans="1:257" ht="10" customHeight="1">
      <c r="A2" s="165"/>
      <c r="B2" s="168"/>
      <c r="C2" s="167"/>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row>
    <row r="3" spans="1:257" ht="16" customHeight="1">
      <c r="A3" s="165"/>
      <c r="B3" s="164"/>
      <c r="C3" s="163" t="s">
        <v>218</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row>
    <row r="4" spans="1:257" s="157" customFormat="1" ht="25" customHeight="1" thickBot="1">
      <c r="A4" s="158"/>
      <c r="B4" s="162"/>
      <c r="C4" s="161">
        <v>46388</v>
      </c>
      <c r="D4" s="160" t="s">
        <v>217</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row>
    <row r="5" spans="1:257">
      <c r="A5" s="156"/>
      <c r="B5" s="155"/>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row>
    <row r="6" spans="1:257" ht="23">
      <c r="A6" s="156"/>
      <c r="B6" s="155"/>
      <c r="C6" s="154" t="s">
        <v>216</v>
      </c>
      <c r="D6" s="153">
        <f>C4</f>
        <v>46388</v>
      </c>
      <c r="E6" s="153">
        <f t="shared" ref="E6:O6" si="0">EDATE(D6,1)</f>
        <v>46419</v>
      </c>
      <c r="F6" s="153">
        <f t="shared" si="0"/>
        <v>46447</v>
      </c>
      <c r="G6" s="153">
        <f t="shared" si="0"/>
        <v>46478</v>
      </c>
      <c r="H6" s="153">
        <f t="shared" si="0"/>
        <v>46508</v>
      </c>
      <c r="I6" s="153">
        <f t="shared" si="0"/>
        <v>46539</v>
      </c>
      <c r="J6" s="153">
        <f t="shared" si="0"/>
        <v>46569</v>
      </c>
      <c r="K6" s="153">
        <f t="shared" si="0"/>
        <v>46600</v>
      </c>
      <c r="L6" s="153">
        <f t="shared" si="0"/>
        <v>46631</v>
      </c>
      <c r="M6" s="153">
        <f t="shared" si="0"/>
        <v>46661</v>
      </c>
      <c r="N6" s="153">
        <f t="shared" si="0"/>
        <v>46692</v>
      </c>
      <c r="O6" s="153">
        <f t="shared" si="0"/>
        <v>46722</v>
      </c>
      <c r="P6" s="152"/>
      <c r="Q6" s="152"/>
      <c r="R6" s="154" t="s">
        <v>215</v>
      </c>
      <c r="S6" s="153">
        <f>EDATE(O6,1)</f>
        <v>46753</v>
      </c>
      <c r="T6" s="153">
        <f t="shared" ref="T6:AD6" si="1">EDATE(S6,1)</f>
        <v>46784</v>
      </c>
      <c r="U6" s="153">
        <f t="shared" si="1"/>
        <v>46813</v>
      </c>
      <c r="V6" s="153">
        <f t="shared" si="1"/>
        <v>46844</v>
      </c>
      <c r="W6" s="153">
        <f t="shared" si="1"/>
        <v>46874</v>
      </c>
      <c r="X6" s="153">
        <f t="shared" si="1"/>
        <v>46905</v>
      </c>
      <c r="Y6" s="153">
        <f t="shared" si="1"/>
        <v>46935</v>
      </c>
      <c r="Z6" s="153">
        <f t="shared" si="1"/>
        <v>46966</v>
      </c>
      <c r="AA6" s="153">
        <f t="shared" si="1"/>
        <v>46997</v>
      </c>
      <c r="AB6" s="153">
        <f t="shared" si="1"/>
        <v>47027</v>
      </c>
      <c r="AC6" s="153">
        <f t="shared" si="1"/>
        <v>47058</v>
      </c>
      <c r="AD6" s="153">
        <f t="shared" si="1"/>
        <v>47088</v>
      </c>
      <c r="AE6" s="152"/>
      <c r="AF6" s="152"/>
      <c r="AG6" s="152"/>
      <c r="AH6" s="154" t="s">
        <v>214</v>
      </c>
      <c r="AI6" s="153">
        <f>EDATE(AD6,1)</f>
        <v>47119</v>
      </c>
      <c r="AJ6" s="153">
        <f t="shared" ref="AJ6:AT6" si="2">EDATE(AI6,1)</f>
        <v>47150</v>
      </c>
      <c r="AK6" s="153">
        <f t="shared" si="2"/>
        <v>47178</v>
      </c>
      <c r="AL6" s="153">
        <f t="shared" si="2"/>
        <v>47209</v>
      </c>
      <c r="AM6" s="153">
        <f t="shared" si="2"/>
        <v>47239</v>
      </c>
      <c r="AN6" s="153">
        <f t="shared" si="2"/>
        <v>47270</v>
      </c>
      <c r="AO6" s="153">
        <f t="shared" si="2"/>
        <v>47300</v>
      </c>
      <c r="AP6" s="153">
        <f t="shared" si="2"/>
        <v>47331</v>
      </c>
      <c r="AQ6" s="153">
        <f t="shared" si="2"/>
        <v>47362</v>
      </c>
      <c r="AR6" s="153">
        <f t="shared" si="2"/>
        <v>47392</v>
      </c>
      <c r="AS6" s="153">
        <f t="shared" si="2"/>
        <v>47423</v>
      </c>
      <c r="AT6" s="153">
        <f t="shared" si="2"/>
        <v>47453</v>
      </c>
      <c r="AU6" s="152"/>
      <c r="AV6" s="152"/>
      <c r="AW6" s="152"/>
    </row>
    <row r="7" spans="1:257" s="115" customFormat="1" ht="20" customHeight="1">
      <c r="B7" s="121"/>
      <c r="C7" s="151" t="s">
        <v>213</v>
      </c>
      <c r="D7" s="150"/>
      <c r="E7" s="150"/>
      <c r="F7" s="150"/>
      <c r="G7" s="150"/>
      <c r="H7" s="150"/>
      <c r="I7" s="150"/>
      <c r="J7" s="150"/>
      <c r="K7" s="150"/>
      <c r="L7" s="150"/>
      <c r="M7" s="150"/>
      <c r="N7" s="150"/>
      <c r="O7" s="150"/>
      <c r="P7" s="133" t="s">
        <v>201</v>
      </c>
      <c r="Q7" s="116"/>
      <c r="R7" s="151" t="s">
        <v>213</v>
      </c>
      <c r="S7" s="150"/>
      <c r="T7" s="150"/>
      <c r="U7" s="150"/>
      <c r="V7" s="150"/>
      <c r="W7" s="150"/>
      <c r="X7" s="150"/>
      <c r="Y7" s="150"/>
      <c r="Z7" s="150"/>
      <c r="AA7" s="150"/>
      <c r="AB7" s="150"/>
      <c r="AC7" s="150"/>
      <c r="AD7" s="150"/>
      <c r="AE7" s="133" t="s">
        <v>201</v>
      </c>
      <c r="AF7" s="133" t="s">
        <v>212</v>
      </c>
      <c r="AG7" s="116"/>
      <c r="AH7" s="151" t="s">
        <v>213</v>
      </c>
      <c r="AI7" s="150"/>
      <c r="AJ7" s="150"/>
      <c r="AK7" s="150"/>
      <c r="AL7" s="150"/>
      <c r="AM7" s="150"/>
      <c r="AN7" s="150"/>
      <c r="AO7" s="150"/>
      <c r="AP7" s="150"/>
      <c r="AQ7" s="150"/>
      <c r="AR7" s="150"/>
      <c r="AS7" s="150"/>
      <c r="AT7" s="150"/>
      <c r="AU7" s="133" t="s">
        <v>201</v>
      </c>
      <c r="AV7" s="133" t="s">
        <v>212</v>
      </c>
      <c r="AW7" s="116"/>
      <c r="AX7"/>
    </row>
    <row r="8" spans="1:257" s="115" customFormat="1" ht="20" customHeight="1">
      <c r="B8" s="121"/>
      <c r="C8" s="149" t="s">
        <v>211</v>
      </c>
      <c r="D8" s="148">
        <v>1779</v>
      </c>
      <c r="E8" s="148">
        <v>3557</v>
      </c>
      <c r="F8" s="148">
        <v>2546</v>
      </c>
      <c r="G8" s="148">
        <v>3555</v>
      </c>
      <c r="H8" s="148">
        <v>4174</v>
      </c>
      <c r="I8" s="148">
        <v>1903</v>
      </c>
      <c r="J8" s="148">
        <v>2291</v>
      </c>
      <c r="K8" s="148">
        <v>3571</v>
      </c>
      <c r="L8" s="148">
        <v>2155</v>
      </c>
      <c r="M8" s="148">
        <v>3174</v>
      </c>
      <c r="N8" s="148">
        <v>2420</v>
      </c>
      <c r="O8" s="148">
        <v>2260</v>
      </c>
      <c r="P8" s="147">
        <f>SUM(D8:O8)</f>
        <v>33385</v>
      </c>
      <c r="Q8" s="116"/>
      <c r="R8" s="131" t="str">
        <f>C8</f>
        <v>Product / Service 1</v>
      </c>
      <c r="S8" s="148">
        <v>2418</v>
      </c>
      <c r="T8" s="148">
        <v>4081</v>
      </c>
      <c r="U8" s="148">
        <v>3840</v>
      </c>
      <c r="V8" s="148">
        <v>3016</v>
      </c>
      <c r="W8" s="148">
        <v>2757</v>
      </c>
      <c r="X8" s="148">
        <v>2625</v>
      </c>
      <c r="Y8" s="148">
        <v>4729</v>
      </c>
      <c r="Z8" s="148">
        <v>2952</v>
      </c>
      <c r="AA8" s="148">
        <v>2456</v>
      </c>
      <c r="AB8" s="148">
        <v>2431</v>
      </c>
      <c r="AC8" s="148">
        <v>2531</v>
      </c>
      <c r="AD8" s="148">
        <v>3580</v>
      </c>
      <c r="AE8" s="147">
        <f>SUM(S8:AD8)</f>
        <v>37416</v>
      </c>
      <c r="AF8" s="146">
        <f>(AE8/P8)-1</f>
        <v>0.12074284858469375</v>
      </c>
      <c r="AG8" s="116"/>
      <c r="AH8" s="131" t="str">
        <f>C8</f>
        <v>Product / Service 1</v>
      </c>
      <c r="AI8" s="148">
        <v>8146</v>
      </c>
      <c r="AJ8" s="148">
        <v>4171</v>
      </c>
      <c r="AK8" s="148">
        <v>7662</v>
      </c>
      <c r="AL8" s="148">
        <v>4404</v>
      </c>
      <c r="AM8" s="148">
        <v>8362</v>
      </c>
      <c r="AN8" s="148">
        <v>4476</v>
      </c>
      <c r="AO8" s="148">
        <v>4247</v>
      </c>
      <c r="AP8" s="148">
        <v>6489</v>
      </c>
      <c r="AQ8" s="148">
        <v>5323</v>
      </c>
      <c r="AR8" s="148">
        <v>6351</v>
      </c>
      <c r="AS8" s="148">
        <v>7065</v>
      </c>
      <c r="AT8" s="148">
        <v>4540</v>
      </c>
      <c r="AU8" s="147">
        <f>SUM(AI8:AT8)</f>
        <v>71236</v>
      </c>
      <c r="AV8" s="146">
        <f>(AU8/AE8)-1</f>
        <v>0.9038913833654052</v>
      </c>
      <c r="AW8" s="132"/>
      <c r="AX8"/>
    </row>
    <row r="9" spans="1:257" s="115" customFormat="1" ht="20" customHeight="1">
      <c r="B9" s="121"/>
      <c r="C9" s="149" t="s">
        <v>210</v>
      </c>
      <c r="D9" s="148">
        <v>1737</v>
      </c>
      <c r="E9" s="148">
        <v>3279</v>
      </c>
      <c r="F9" s="148">
        <v>4019</v>
      </c>
      <c r="G9" s="148">
        <v>3905</v>
      </c>
      <c r="H9" s="148">
        <v>2488</v>
      </c>
      <c r="I9" s="148">
        <v>2131</v>
      </c>
      <c r="J9" s="148">
        <v>3619</v>
      </c>
      <c r="K9" s="148">
        <v>2747</v>
      </c>
      <c r="L9" s="148">
        <v>3607</v>
      </c>
      <c r="M9" s="148">
        <v>2520</v>
      </c>
      <c r="N9" s="148">
        <v>3492</v>
      </c>
      <c r="O9" s="148">
        <v>3117</v>
      </c>
      <c r="P9" s="147">
        <f>SUM(D9:O9)</f>
        <v>36661</v>
      </c>
      <c r="Q9" s="116"/>
      <c r="R9" s="131" t="str">
        <f>C9</f>
        <v>Product / Service 2</v>
      </c>
      <c r="S9" s="148">
        <v>2732</v>
      </c>
      <c r="T9" s="148">
        <v>4373</v>
      </c>
      <c r="U9" s="148">
        <v>3155</v>
      </c>
      <c r="V9" s="148">
        <v>4498</v>
      </c>
      <c r="W9" s="148">
        <v>4788</v>
      </c>
      <c r="X9" s="148">
        <v>2598</v>
      </c>
      <c r="Y9" s="148">
        <v>3457</v>
      </c>
      <c r="Z9" s="148">
        <v>3795</v>
      </c>
      <c r="AA9" s="148">
        <v>3981</v>
      </c>
      <c r="AB9" s="148">
        <v>3641</v>
      </c>
      <c r="AC9" s="148">
        <v>2495</v>
      </c>
      <c r="AD9" s="148">
        <v>3291</v>
      </c>
      <c r="AE9" s="147">
        <f>SUM(S9:AD9)</f>
        <v>42804</v>
      </c>
      <c r="AF9" s="146">
        <f>(AE9/P9)-1</f>
        <v>0.16756225962194149</v>
      </c>
      <c r="AG9" s="116"/>
      <c r="AH9" s="131" t="str">
        <f>C9</f>
        <v>Product / Service 2</v>
      </c>
      <c r="AI9" s="148">
        <v>7430</v>
      </c>
      <c r="AJ9" s="148">
        <v>7956</v>
      </c>
      <c r="AK9" s="148">
        <v>5475</v>
      </c>
      <c r="AL9" s="148">
        <v>8133</v>
      </c>
      <c r="AM9" s="148">
        <v>8546</v>
      </c>
      <c r="AN9" s="148">
        <v>3933</v>
      </c>
      <c r="AO9" s="148">
        <v>4715</v>
      </c>
      <c r="AP9" s="148">
        <v>7362</v>
      </c>
      <c r="AQ9" s="148">
        <v>6348</v>
      </c>
      <c r="AR9" s="148">
        <v>3656</v>
      </c>
      <c r="AS9" s="148">
        <v>5437</v>
      </c>
      <c r="AT9" s="148">
        <v>6454</v>
      </c>
      <c r="AU9" s="147">
        <f>SUM(AI9:AT9)</f>
        <v>75445</v>
      </c>
      <c r="AV9" s="146">
        <f>(AU9/AE9)-1</f>
        <v>0.76256891879263611</v>
      </c>
      <c r="AW9" s="132"/>
      <c r="AX9"/>
    </row>
    <row r="10" spans="1:257" s="115" customFormat="1" ht="20" customHeight="1">
      <c r="B10" s="121"/>
      <c r="C10" s="149" t="s">
        <v>209</v>
      </c>
      <c r="D10" s="148">
        <v>2949</v>
      </c>
      <c r="E10" s="148">
        <v>2762</v>
      </c>
      <c r="F10" s="148">
        <v>1802</v>
      </c>
      <c r="G10" s="148">
        <v>1838</v>
      </c>
      <c r="H10" s="148">
        <v>2753</v>
      </c>
      <c r="I10" s="148">
        <v>2478</v>
      </c>
      <c r="J10" s="148">
        <v>1553</v>
      </c>
      <c r="K10" s="148">
        <v>1419</v>
      </c>
      <c r="L10" s="148">
        <v>2909</v>
      </c>
      <c r="M10" s="148">
        <v>2137</v>
      </c>
      <c r="N10" s="148">
        <v>1448</v>
      </c>
      <c r="O10" s="148">
        <v>2035</v>
      </c>
      <c r="P10" s="147">
        <f>SUM(D10:O10)</f>
        <v>26083</v>
      </c>
      <c r="Q10" s="116"/>
      <c r="R10" s="131" t="str">
        <f>C10</f>
        <v>Product / Service 3</v>
      </c>
      <c r="S10" s="148">
        <v>2786</v>
      </c>
      <c r="T10" s="148">
        <v>3636</v>
      </c>
      <c r="U10" s="148">
        <v>3640</v>
      </c>
      <c r="V10" s="148">
        <v>3226</v>
      </c>
      <c r="W10" s="148">
        <v>2416</v>
      </c>
      <c r="X10" s="148">
        <v>4258</v>
      </c>
      <c r="Y10" s="148">
        <v>2592</v>
      </c>
      <c r="Z10" s="148">
        <v>3620</v>
      </c>
      <c r="AA10" s="148">
        <v>2921</v>
      </c>
      <c r="AB10" s="148">
        <v>4649</v>
      </c>
      <c r="AC10" s="148">
        <v>4729</v>
      </c>
      <c r="AD10" s="148">
        <v>3400</v>
      </c>
      <c r="AE10" s="147">
        <f>SUM(S10:AD10)</f>
        <v>41873</v>
      </c>
      <c r="AF10" s="146">
        <f>(AE10/P10)-1</f>
        <v>0.60537514856419894</v>
      </c>
      <c r="AG10" s="116"/>
      <c r="AH10" s="131" t="str">
        <f>C10</f>
        <v>Product / Service 3</v>
      </c>
      <c r="AI10" s="148">
        <v>7694</v>
      </c>
      <c r="AJ10" s="148">
        <v>7127</v>
      </c>
      <c r="AK10" s="148">
        <v>7868</v>
      </c>
      <c r="AL10" s="148">
        <v>3831</v>
      </c>
      <c r="AM10" s="148">
        <v>3840</v>
      </c>
      <c r="AN10" s="148">
        <v>8201</v>
      </c>
      <c r="AO10" s="148">
        <v>7181</v>
      </c>
      <c r="AP10" s="148">
        <v>5828</v>
      </c>
      <c r="AQ10" s="148">
        <v>4082</v>
      </c>
      <c r="AR10" s="148">
        <v>3773</v>
      </c>
      <c r="AS10" s="148">
        <v>4447</v>
      </c>
      <c r="AT10" s="148">
        <v>6195</v>
      </c>
      <c r="AU10" s="147">
        <f>SUM(AI10:AT10)</f>
        <v>70067</v>
      </c>
      <c r="AV10" s="146">
        <f>(AU10/AE10)-1</f>
        <v>0.67332171088768411</v>
      </c>
      <c r="AW10" s="132"/>
      <c r="AX10"/>
    </row>
    <row r="11" spans="1:257" s="115" customFormat="1" ht="20" customHeight="1">
      <c r="B11" s="121"/>
      <c r="C11" s="149" t="s">
        <v>208</v>
      </c>
      <c r="D11" s="148">
        <v>1184</v>
      </c>
      <c r="E11" s="148">
        <v>1838</v>
      </c>
      <c r="F11" s="148">
        <v>2613</v>
      </c>
      <c r="G11" s="148">
        <v>2073</v>
      </c>
      <c r="H11" s="148">
        <v>1702</v>
      </c>
      <c r="I11" s="148">
        <v>3356</v>
      </c>
      <c r="J11" s="148">
        <v>2222</v>
      </c>
      <c r="K11" s="148">
        <v>2305</v>
      </c>
      <c r="L11" s="148">
        <v>3390</v>
      </c>
      <c r="M11" s="148">
        <v>1939</v>
      </c>
      <c r="N11" s="148">
        <v>1819</v>
      </c>
      <c r="O11" s="148">
        <v>3166</v>
      </c>
      <c r="P11" s="147">
        <f>SUM(D11:O11)</f>
        <v>27607</v>
      </c>
      <c r="Q11" s="116"/>
      <c r="R11" s="131" t="str">
        <f>C11</f>
        <v>Product / Service 4</v>
      </c>
      <c r="S11" s="148">
        <v>3672</v>
      </c>
      <c r="T11" s="148">
        <v>4269</v>
      </c>
      <c r="U11" s="148">
        <v>2995</v>
      </c>
      <c r="V11" s="148">
        <v>2463</v>
      </c>
      <c r="W11" s="148">
        <v>4599</v>
      </c>
      <c r="X11" s="148">
        <v>3719</v>
      </c>
      <c r="Y11" s="148">
        <v>4768</v>
      </c>
      <c r="Z11" s="148">
        <v>2366</v>
      </c>
      <c r="AA11" s="148">
        <v>4542</v>
      </c>
      <c r="AB11" s="148">
        <v>3126</v>
      </c>
      <c r="AC11" s="148">
        <v>3958</v>
      </c>
      <c r="AD11" s="148">
        <v>3372</v>
      </c>
      <c r="AE11" s="147">
        <f>SUM(S11:AD11)</f>
        <v>43849</v>
      </c>
      <c r="AF11" s="146">
        <f>(AE11/P11)-1</f>
        <v>0.58832904698083821</v>
      </c>
      <c r="AG11" s="116"/>
      <c r="AH11" s="131" t="str">
        <f>C11</f>
        <v>Product / Service 4</v>
      </c>
      <c r="AI11" s="148">
        <v>7544</v>
      </c>
      <c r="AJ11" s="148">
        <v>4716</v>
      </c>
      <c r="AK11" s="148">
        <v>3907</v>
      </c>
      <c r="AL11" s="148">
        <v>4302</v>
      </c>
      <c r="AM11" s="148">
        <v>4816</v>
      </c>
      <c r="AN11" s="148">
        <v>7998</v>
      </c>
      <c r="AO11" s="148">
        <v>7419</v>
      </c>
      <c r="AP11" s="148">
        <v>7707</v>
      </c>
      <c r="AQ11" s="148">
        <v>4919</v>
      </c>
      <c r="AR11" s="148">
        <v>6927</v>
      </c>
      <c r="AS11" s="148">
        <v>6317</v>
      </c>
      <c r="AT11" s="148">
        <v>8245</v>
      </c>
      <c r="AU11" s="147">
        <f>SUM(AI11:AT11)</f>
        <v>74817</v>
      </c>
      <c r="AV11" s="146">
        <f>(AU11/AE11)-1</f>
        <v>0.70624187552737805</v>
      </c>
      <c r="AW11" s="132"/>
      <c r="AX11"/>
    </row>
    <row r="12" spans="1:257" s="115" customFormat="1" ht="20" customHeight="1" thickBot="1">
      <c r="B12" s="121"/>
      <c r="C12" s="149" t="s">
        <v>207</v>
      </c>
      <c r="D12" s="148">
        <v>1480</v>
      </c>
      <c r="E12" s="148">
        <v>2192</v>
      </c>
      <c r="F12" s="148">
        <v>1559</v>
      </c>
      <c r="G12" s="148">
        <v>2539</v>
      </c>
      <c r="H12" s="148">
        <v>2239</v>
      </c>
      <c r="I12" s="148">
        <v>2513</v>
      </c>
      <c r="J12" s="148">
        <v>1320</v>
      </c>
      <c r="K12" s="148">
        <v>3142</v>
      </c>
      <c r="L12" s="148">
        <v>3245</v>
      </c>
      <c r="M12" s="148">
        <v>3318</v>
      </c>
      <c r="N12" s="148">
        <v>1900</v>
      </c>
      <c r="O12" s="148">
        <v>2292</v>
      </c>
      <c r="P12" s="147">
        <f>SUM(D12:O12)</f>
        <v>27739</v>
      </c>
      <c r="Q12" s="116"/>
      <c r="R12" s="131" t="str">
        <f>C12</f>
        <v>Product / Service 5</v>
      </c>
      <c r="S12" s="148">
        <v>3039</v>
      </c>
      <c r="T12" s="148">
        <v>2845</v>
      </c>
      <c r="U12" s="148">
        <v>4234</v>
      </c>
      <c r="V12" s="148">
        <v>3327</v>
      </c>
      <c r="W12" s="148">
        <v>3215</v>
      </c>
      <c r="X12" s="148">
        <v>4658</v>
      </c>
      <c r="Y12" s="148">
        <v>3962</v>
      </c>
      <c r="Z12" s="148">
        <v>3017</v>
      </c>
      <c r="AA12" s="148">
        <v>2982</v>
      </c>
      <c r="AB12" s="148">
        <v>3454</v>
      </c>
      <c r="AC12" s="148">
        <v>3710</v>
      </c>
      <c r="AD12" s="148">
        <v>3632</v>
      </c>
      <c r="AE12" s="147">
        <f>SUM(S12:AD12)</f>
        <v>42075</v>
      </c>
      <c r="AF12" s="146">
        <f>(AE12/P12)-1</f>
        <v>0.51681747719816862</v>
      </c>
      <c r="AG12" s="116"/>
      <c r="AH12" s="131" t="str">
        <f>C12</f>
        <v>Product / Service 5</v>
      </c>
      <c r="AI12" s="148">
        <v>4401</v>
      </c>
      <c r="AJ12" s="148">
        <v>7273</v>
      </c>
      <c r="AK12" s="148">
        <v>4286</v>
      </c>
      <c r="AL12" s="148">
        <v>4322</v>
      </c>
      <c r="AM12" s="148">
        <v>5750</v>
      </c>
      <c r="AN12" s="148">
        <v>6900</v>
      </c>
      <c r="AO12" s="148">
        <v>7411</v>
      </c>
      <c r="AP12" s="148">
        <v>4573</v>
      </c>
      <c r="AQ12" s="148">
        <v>4999</v>
      </c>
      <c r="AR12" s="148">
        <v>4036</v>
      </c>
      <c r="AS12" s="148">
        <v>6777</v>
      </c>
      <c r="AT12" s="148">
        <v>6421</v>
      </c>
      <c r="AU12" s="147">
        <f>SUM(AI12:AT12)</f>
        <v>67149</v>
      </c>
      <c r="AV12" s="146">
        <f>(AU12/AE12)-1</f>
        <v>0.59593582887700536</v>
      </c>
      <c r="AW12" s="132"/>
      <c r="AX12"/>
    </row>
    <row r="13" spans="1:257" s="115" customFormat="1" ht="20" customHeight="1">
      <c r="B13" s="121"/>
      <c r="C13" s="111" t="s">
        <v>199</v>
      </c>
      <c r="D13" s="112">
        <f t="shared" ref="D13:O13" si="3">SUM(D8:D12)</f>
        <v>9129</v>
      </c>
      <c r="E13" s="112">
        <f t="shared" si="3"/>
        <v>13628</v>
      </c>
      <c r="F13" s="112">
        <f t="shared" si="3"/>
        <v>12539</v>
      </c>
      <c r="G13" s="112">
        <f t="shared" si="3"/>
        <v>13910</v>
      </c>
      <c r="H13" s="112">
        <f t="shared" si="3"/>
        <v>13356</v>
      </c>
      <c r="I13" s="112">
        <f t="shared" si="3"/>
        <v>12381</v>
      </c>
      <c r="J13" s="112">
        <f t="shared" si="3"/>
        <v>11005</v>
      </c>
      <c r="K13" s="112">
        <f t="shared" si="3"/>
        <v>13184</v>
      </c>
      <c r="L13" s="112">
        <f t="shared" si="3"/>
        <v>15306</v>
      </c>
      <c r="M13" s="112">
        <f t="shared" si="3"/>
        <v>13088</v>
      </c>
      <c r="N13" s="112">
        <f t="shared" si="3"/>
        <v>11079</v>
      </c>
      <c r="O13" s="145">
        <f t="shared" si="3"/>
        <v>12870</v>
      </c>
      <c r="P13" s="144">
        <f>SUM(P7:P12)</f>
        <v>151475</v>
      </c>
      <c r="Q13" s="116"/>
      <c r="R13" s="111" t="s">
        <v>196</v>
      </c>
      <c r="S13" s="112">
        <f t="shared" ref="S13:AD13" si="4">SUM(S8:S12)</f>
        <v>14647</v>
      </c>
      <c r="T13" s="112">
        <f t="shared" si="4"/>
        <v>19204</v>
      </c>
      <c r="U13" s="112">
        <f t="shared" si="4"/>
        <v>17864</v>
      </c>
      <c r="V13" s="112">
        <f t="shared" si="4"/>
        <v>16530</v>
      </c>
      <c r="W13" s="112">
        <f t="shared" si="4"/>
        <v>17775</v>
      </c>
      <c r="X13" s="112">
        <f t="shared" si="4"/>
        <v>17858</v>
      </c>
      <c r="Y13" s="112">
        <f t="shared" si="4"/>
        <v>19508</v>
      </c>
      <c r="Z13" s="112">
        <f t="shared" si="4"/>
        <v>15750</v>
      </c>
      <c r="AA13" s="112">
        <f t="shared" si="4"/>
        <v>16882</v>
      </c>
      <c r="AB13" s="112">
        <f t="shared" si="4"/>
        <v>17301</v>
      </c>
      <c r="AC13" s="112">
        <f t="shared" si="4"/>
        <v>17423</v>
      </c>
      <c r="AD13" s="145">
        <f t="shared" si="4"/>
        <v>17275</v>
      </c>
      <c r="AE13" s="144">
        <f>SUM(AE7:AE12)</f>
        <v>208017</v>
      </c>
      <c r="AF13" s="143">
        <f>AE13-P13</f>
        <v>56542</v>
      </c>
      <c r="AG13" s="116"/>
      <c r="AH13" s="111" t="s">
        <v>193</v>
      </c>
      <c r="AI13" s="112">
        <f t="shared" ref="AI13:AT13" si="5">SUM(AI8:AI12)</f>
        <v>35215</v>
      </c>
      <c r="AJ13" s="112">
        <f t="shared" si="5"/>
        <v>31243</v>
      </c>
      <c r="AK13" s="112">
        <f t="shared" si="5"/>
        <v>29198</v>
      </c>
      <c r="AL13" s="112">
        <f t="shared" si="5"/>
        <v>24992</v>
      </c>
      <c r="AM13" s="112">
        <f t="shared" si="5"/>
        <v>31314</v>
      </c>
      <c r="AN13" s="112">
        <f t="shared" si="5"/>
        <v>31508</v>
      </c>
      <c r="AO13" s="112">
        <f t="shared" si="5"/>
        <v>30973</v>
      </c>
      <c r="AP13" s="112">
        <f t="shared" si="5"/>
        <v>31959</v>
      </c>
      <c r="AQ13" s="112">
        <f t="shared" si="5"/>
        <v>25671</v>
      </c>
      <c r="AR13" s="112">
        <f t="shared" si="5"/>
        <v>24743</v>
      </c>
      <c r="AS13" s="112">
        <f t="shared" si="5"/>
        <v>30043</v>
      </c>
      <c r="AT13" s="145">
        <f t="shared" si="5"/>
        <v>31855</v>
      </c>
      <c r="AU13" s="144">
        <f>SUM(AU7:AU12)</f>
        <v>358714</v>
      </c>
      <c r="AV13" s="143">
        <f>AU13-AE13</f>
        <v>150697</v>
      </c>
      <c r="AW13" s="116"/>
      <c r="AX13"/>
    </row>
    <row r="14" spans="1:257" s="115" customFormat="1" ht="9.5" customHeight="1">
      <c r="B14" s="121"/>
      <c r="C14" s="136"/>
      <c r="D14" s="116"/>
      <c r="E14" s="116"/>
      <c r="F14" s="116"/>
      <c r="G14" s="116"/>
      <c r="H14" s="116"/>
      <c r="I14" s="116"/>
      <c r="J14" s="116"/>
      <c r="K14" s="116"/>
      <c r="L14" s="116"/>
      <c r="M14" s="116"/>
      <c r="N14" s="116"/>
      <c r="O14" s="116"/>
      <c r="P14" s="132"/>
      <c r="Q14" s="116"/>
      <c r="R14" s="116"/>
      <c r="S14" s="116"/>
      <c r="T14" s="116"/>
      <c r="U14" s="116"/>
      <c r="V14" s="116"/>
      <c r="W14" s="116"/>
      <c r="X14" s="116"/>
      <c r="Y14" s="116"/>
      <c r="Z14" s="116"/>
      <c r="AA14" s="116"/>
      <c r="AB14" s="116"/>
      <c r="AC14" s="116"/>
      <c r="AD14" s="116"/>
      <c r="AE14" s="132"/>
      <c r="AF14" s="132"/>
      <c r="AG14" s="116"/>
      <c r="AH14" s="116"/>
      <c r="AI14" s="116"/>
      <c r="AJ14" s="116"/>
      <c r="AK14" s="116"/>
      <c r="AL14" s="116"/>
      <c r="AM14" s="116"/>
      <c r="AN14" s="116"/>
      <c r="AO14" s="116"/>
      <c r="AP14" s="116"/>
      <c r="AQ14" s="116"/>
      <c r="AR14" s="116"/>
      <c r="AS14" s="116"/>
      <c r="AT14" s="116"/>
      <c r="AU14" s="132"/>
      <c r="AV14" s="132"/>
      <c r="AW14" s="116"/>
      <c r="AX14"/>
    </row>
    <row r="15" spans="1:257" s="115" customFormat="1" ht="20" customHeight="1">
      <c r="B15" s="121"/>
      <c r="C15" s="135" t="s">
        <v>206</v>
      </c>
      <c r="D15" s="116"/>
      <c r="E15" s="116"/>
      <c r="F15" s="116"/>
      <c r="G15" s="116"/>
      <c r="H15" s="116"/>
      <c r="I15" s="116"/>
      <c r="J15" s="116"/>
      <c r="K15" s="116"/>
      <c r="L15" s="116"/>
      <c r="M15" s="116"/>
      <c r="N15" s="116"/>
      <c r="O15" s="116"/>
      <c r="P15" s="133" t="s">
        <v>203</v>
      </c>
      <c r="Q15" s="116"/>
      <c r="R15" s="135" t="s">
        <v>206</v>
      </c>
      <c r="S15" s="116"/>
      <c r="T15" s="116"/>
      <c r="U15" s="116"/>
      <c r="V15" s="116"/>
      <c r="W15" s="116"/>
      <c r="X15" s="116"/>
      <c r="Y15" s="116"/>
      <c r="Z15" s="116"/>
      <c r="AA15" s="116"/>
      <c r="AB15" s="116"/>
      <c r="AC15" s="116"/>
      <c r="AD15" s="116"/>
      <c r="AE15" s="133" t="s">
        <v>203</v>
      </c>
      <c r="AF15" s="132" t="s">
        <v>200</v>
      </c>
      <c r="AG15" s="116"/>
      <c r="AH15" s="135" t="s">
        <v>206</v>
      </c>
      <c r="AI15" s="116"/>
      <c r="AJ15" s="116"/>
      <c r="AK15" s="116"/>
      <c r="AL15" s="116"/>
      <c r="AM15" s="116"/>
      <c r="AN15" s="116"/>
      <c r="AO15" s="116"/>
      <c r="AP15" s="116"/>
      <c r="AQ15" s="116"/>
      <c r="AR15" s="116"/>
      <c r="AS15" s="116"/>
      <c r="AT15" s="116"/>
      <c r="AU15" s="133" t="s">
        <v>203</v>
      </c>
      <c r="AV15" s="132" t="s">
        <v>200</v>
      </c>
      <c r="AW15" s="116"/>
      <c r="AX15"/>
    </row>
    <row r="16" spans="1:257" s="115" customFormat="1" ht="20" customHeight="1">
      <c r="B16" s="121"/>
      <c r="C16" s="131" t="str">
        <f>C8</f>
        <v>Product / Service 1</v>
      </c>
      <c r="D16" s="142">
        <v>1</v>
      </c>
      <c r="E16" s="142">
        <v>1</v>
      </c>
      <c r="F16" s="142">
        <v>1</v>
      </c>
      <c r="G16" s="142">
        <v>1.5</v>
      </c>
      <c r="H16" s="142">
        <v>1.5</v>
      </c>
      <c r="I16" s="142">
        <v>1.5</v>
      </c>
      <c r="J16" s="142">
        <v>1.5</v>
      </c>
      <c r="K16" s="142">
        <v>1.5</v>
      </c>
      <c r="L16" s="142">
        <v>1.5</v>
      </c>
      <c r="M16" s="142">
        <v>1</v>
      </c>
      <c r="N16" s="142">
        <v>1</v>
      </c>
      <c r="O16" s="142">
        <v>1</v>
      </c>
      <c r="P16" s="138">
        <f>AVERAGE(D16:O16)</f>
        <v>1.25</v>
      </c>
      <c r="Q16" s="116"/>
      <c r="R16" s="131" t="str">
        <f>R8</f>
        <v>Product / Service 1</v>
      </c>
      <c r="S16" s="142">
        <v>0.9</v>
      </c>
      <c r="T16" s="142">
        <v>0.9</v>
      </c>
      <c r="U16" s="142">
        <v>0.9</v>
      </c>
      <c r="V16" s="142">
        <v>0.9</v>
      </c>
      <c r="W16" s="142">
        <v>0.9</v>
      </c>
      <c r="X16" s="142">
        <v>0.9</v>
      </c>
      <c r="Y16" s="142">
        <v>0.9</v>
      </c>
      <c r="Z16" s="142">
        <v>0.9</v>
      </c>
      <c r="AA16" s="142">
        <v>0.9</v>
      </c>
      <c r="AB16" s="142">
        <v>1</v>
      </c>
      <c r="AC16" s="142">
        <v>0.9</v>
      </c>
      <c r="AD16" s="142">
        <v>0.9</v>
      </c>
      <c r="AE16" s="138">
        <f>AVERAGE(S16:AD16)</f>
        <v>0.90833333333333355</v>
      </c>
      <c r="AF16" s="137">
        <f>AE16-P16</f>
        <v>-0.34166666666666645</v>
      </c>
      <c r="AG16" s="116"/>
      <c r="AH16" s="131" t="str">
        <f>AH8</f>
        <v>Product / Service 1</v>
      </c>
      <c r="AI16" s="142">
        <v>0.9</v>
      </c>
      <c r="AJ16" s="142">
        <v>0.9</v>
      </c>
      <c r="AK16" s="142">
        <v>0.8</v>
      </c>
      <c r="AL16" s="142">
        <v>0.8</v>
      </c>
      <c r="AM16" s="142">
        <v>0.8</v>
      </c>
      <c r="AN16" s="142">
        <v>0.9</v>
      </c>
      <c r="AO16" s="142">
        <v>0.9</v>
      </c>
      <c r="AP16" s="142">
        <v>0.9</v>
      </c>
      <c r="AQ16" s="142">
        <v>0.9</v>
      </c>
      <c r="AR16" s="142">
        <v>0.8</v>
      </c>
      <c r="AS16" s="142">
        <v>0.9</v>
      </c>
      <c r="AT16" s="141">
        <v>0.9</v>
      </c>
      <c r="AU16" s="138">
        <f>AVERAGE(AI16:AT16)</f>
        <v>0.86666666666666681</v>
      </c>
      <c r="AV16" s="137">
        <f>AU16-AE16</f>
        <v>-4.1666666666666741E-2</v>
      </c>
      <c r="AW16" s="116"/>
      <c r="AX16"/>
    </row>
    <row r="17" spans="2:50" s="115" customFormat="1" ht="20" customHeight="1">
      <c r="B17" s="121"/>
      <c r="C17" s="131" t="str">
        <f>C9</f>
        <v>Product / Service 2</v>
      </c>
      <c r="D17" s="142">
        <v>2</v>
      </c>
      <c r="E17" s="142">
        <v>2</v>
      </c>
      <c r="F17" s="142">
        <v>2</v>
      </c>
      <c r="G17" s="142">
        <v>2.5</v>
      </c>
      <c r="H17" s="142">
        <v>2.5</v>
      </c>
      <c r="I17" s="142">
        <v>2.5</v>
      </c>
      <c r="J17" s="142">
        <v>2.5</v>
      </c>
      <c r="K17" s="142">
        <v>2.5</v>
      </c>
      <c r="L17" s="142">
        <v>2.5</v>
      </c>
      <c r="M17" s="142">
        <v>2</v>
      </c>
      <c r="N17" s="142">
        <v>2</v>
      </c>
      <c r="O17" s="142">
        <v>2</v>
      </c>
      <c r="P17" s="138">
        <f>AVERAGE(D17:O17)</f>
        <v>2.25</v>
      </c>
      <c r="Q17" s="116"/>
      <c r="R17" s="131" t="str">
        <f>R9</f>
        <v>Product / Service 2</v>
      </c>
      <c r="S17" s="142">
        <v>1.95</v>
      </c>
      <c r="T17" s="142">
        <v>1.95</v>
      </c>
      <c r="U17" s="142">
        <v>1.95</v>
      </c>
      <c r="V17" s="142">
        <v>1.9</v>
      </c>
      <c r="W17" s="142">
        <v>1.8</v>
      </c>
      <c r="X17" s="142">
        <v>1.7</v>
      </c>
      <c r="Y17" s="142">
        <v>1.95</v>
      </c>
      <c r="Z17" s="142">
        <v>2</v>
      </c>
      <c r="AA17" s="142">
        <v>2</v>
      </c>
      <c r="AB17" s="142">
        <v>1.95</v>
      </c>
      <c r="AC17" s="142">
        <v>1.95</v>
      </c>
      <c r="AD17" s="142">
        <v>2</v>
      </c>
      <c r="AE17" s="138">
        <f>AVERAGE(S17:AD17)</f>
        <v>1.9249999999999998</v>
      </c>
      <c r="AF17" s="137">
        <f>AE17-P17</f>
        <v>-0.32500000000000018</v>
      </c>
      <c r="AG17" s="116"/>
      <c r="AH17" s="131" t="str">
        <f>AH9</f>
        <v>Product / Service 2</v>
      </c>
      <c r="AI17" s="142">
        <v>2</v>
      </c>
      <c r="AJ17" s="142">
        <v>2</v>
      </c>
      <c r="AK17" s="142">
        <v>1.8</v>
      </c>
      <c r="AL17" s="142">
        <v>1.8</v>
      </c>
      <c r="AM17" s="142">
        <v>1.8</v>
      </c>
      <c r="AN17" s="142">
        <v>1.8</v>
      </c>
      <c r="AO17" s="142">
        <v>1.8</v>
      </c>
      <c r="AP17" s="142">
        <v>1.8</v>
      </c>
      <c r="AQ17" s="142">
        <v>1.8</v>
      </c>
      <c r="AR17" s="142">
        <v>1.8</v>
      </c>
      <c r="AS17" s="142">
        <v>1.8</v>
      </c>
      <c r="AT17" s="141">
        <v>1.8</v>
      </c>
      <c r="AU17" s="138">
        <f>AVERAGE(AI17:AT17)</f>
        <v>1.8333333333333337</v>
      </c>
      <c r="AV17" s="137">
        <f>AU17-AE17</f>
        <v>-9.1666666666666119E-2</v>
      </c>
      <c r="AW17" s="116"/>
      <c r="AX17"/>
    </row>
    <row r="18" spans="2:50" s="115" customFormat="1" ht="20" customHeight="1">
      <c r="B18" s="121"/>
      <c r="C18" s="131" t="str">
        <f>C10</f>
        <v>Product / Service 3</v>
      </c>
      <c r="D18" s="142">
        <v>3</v>
      </c>
      <c r="E18" s="142">
        <v>3</v>
      </c>
      <c r="F18" s="142">
        <v>3</v>
      </c>
      <c r="G18" s="142">
        <v>3.5</v>
      </c>
      <c r="H18" s="142">
        <v>3.5</v>
      </c>
      <c r="I18" s="142">
        <v>3.5</v>
      </c>
      <c r="J18" s="142">
        <v>3.5</v>
      </c>
      <c r="K18" s="142">
        <v>3.5</v>
      </c>
      <c r="L18" s="142">
        <v>3.5</v>
      </c>
      <c r="M18" s="142">
        <v>3</v>
      </c>
      <c r="N18" s="142">
        <v>3</v>
      </c>
      <c r="O18" s="142">
        <v>3</v>
      </c>
      <c r="P18" s="138">
        <f>AVERAGE(D18:O18)</f>
        <v>3.25</v>
      </c>
      <c r="Q18" s="116"/>
      <c r="R18" s="131" t="str">
        <f>R10</f>
        <v>Product / Service 3</v>
      </c>
      <c r="S18" s="142">
        <v>2.5</v>
      </c>
      <c r="T18" s="142">
        <v>2.6</v>
      </c>
      <c r="U18" s="142">
        <v>2.7</v>
      </c>
      <c r="V18" s="142">
        <v>2.9</v>
      </c>
      <c r="W18" s="142">
        <v>3.5</v>
      </c>
      <c r="X18" s="142">
        <v>3</v>
      </c>
      <c r="Y18" s="142">
        <v>3</v>
      </c>
      <c r="Z18" s="142">
        <v>3</v>
      </c>
      <c r="AA18" s="142">
        <v>3</v>
      </c>
      <c r="AB18" s="142">
        <v>3</v>
      </c>
      <c r="AC18" s="142">
        <v>2.9</v>
      </c>
      <c r="AD18" s="142">
        <v>2.9</v>
      </c>
      <c r="AE18" s="138">
        <f>AVERAGE(S18:AD18)</f>
        <v>2.9166666666666665</v>
      </c>
      <c r="AF18" s="137">
        <f>AE18-P18</f>
        <v>-0.33333333333333348</v>
      </c>
      <c r="AG18" s="116"/>
      <c r="AH18" s="131" t="str">
        <f>AH10</f>
        <v>Product / Service 3</v>
      </c>
      <c r="AI18" s="142">
        <v>3</v>
      </c>
      <c r="AJ18" s="142">
        <v>3</v>
      </c>
      <c r="AK18" s="142">
        <v>3</v>
      </c>
      <c r="AL18" s="142">
        <v>3</v>
      </c>
      <c r="AM18" s="142">
        <v>3</v>
      </c>
      <c r="AN18" s="142">
        <v>3</v>
      </c>
      <c r="AO18" s="142">
        <v>3</v>
      </c>
      <c r="AP18" s="142">
        <v>3</v>
      </c>
      <c r="AQ18" s="142">
        <v>3</v>
      </c>
      <c r="AR18" s="142">
        <v>3</v>
      </c>
      <c r="AS18" s="142">
        <v>3</v>
      </c>
      <c r="AT18" s="141">
        <v>3</v>
      </c>
      <c r="AU18" s="138">
        <f>AVERAGE(AI18:AT18)</f>
        <v>3</v>
      </c>
      <c r="AV18" s="137">
        <f>AU18-AE18</f>
        <v>8.3333333333333481E-2</v>
      </c>
      <c r="AW18" s="116"/>
      <c r="AX18"/>
    </row>
    <row r="19" spans="2:50" s="115" customFormat="1" ht="20" customHeight="1">
      <c r="B19" s="121"/>
      <c r="C19" s="131" t="str">
        <f>C11</f>
        <v>Product / Service 4</v>
      </c>
      <c r="D19" s="142">
        <v>4</v>
      </c>
      <c r="E19" s="142">
        <v>4</v>
      </c>
      <c r="F19" s="142">
        <v>4</v>
      </c>
      <c r="G19" s="142">
        <v>4.5</v>
      </c>
      <c r="H19" s="142">
        <v>4.5</v>
      </c>
      <c r="I19" s="142">
        <v>4.5</v>
      </c>
      <c r="J19" s="142">
        <v>4.5</v>
      </c>
      <c r="K19" s="142">
        <v>4.5</v>
      </c>
      <c r="L19" s="142">
        <v>4.5</v>
      </c>
      <c r="M19" s="142">
        <v>4</v>
      </c>
      <c r="N19" s="142">
        <v>4</v>
      </c>
      <c r="O19" s="142">
        <v>4</v>
      </c>
      <c r="P19" s="138">
        <f>AVERAGE(D19:O19)</f>
        <v>4.25</v>
      </c>
      <c r="Q19" s="116"/>
      <c r="R19" s="131" t="str">
        <f>R11</f>
        <v>Product / Service 4</v>
      </c>
      <c r="S19" s="142">
        <v>3.8</v>
      </c>
      <c r="T19" s="142">
        <v>3.9</v>
      </c>
      <c r="U19" s="142">
        <v>4</v>
      </c>
      <c r="V19" s="142">
        <v>4.5</v>
      </c>
      <c r="W19" s="142">
        <v>4.5</v>
      </c>
      <c r="X19" s="142">
        <v>4.5</v>
      </c>
      <c r="Y19" s="142">
        <v>4</v>
      </c>
      <c r="Z19" s="142">
        <v>4</v>
      </c>
      <c r="AA19" s="142">
        <v>4</v>
      </c>
      <c r="AB19" s="142">
        <v>4</v>
      </c>
      <c r="AC19" s="142">
        <v>4</v>
      </c>
      <c r="AD19" s="142">
        <v>4</v>
      </c>
      <c r="AE19" s="138">
        <f>AVERAGE(S19:AD19)</f>
        <v>4.1000000000000005</v>
      </c>
      <c r="AF19" s="137">
        <f>AE19-P19</f>
        <v>-0.14999999999999947</v>
      </c>
      <c r="AG19" s="116"/>
      <c r="AH19" s="131" t="str">
        <f>AH11</f>
        <v>Product / Service 4</v>
      </c>
      <c r="AI19" s="142">
        <v>4</v>
      </c>
      <c r="AJ19" s="142">
        <v>3.9</v>
      </c>
      <c r="AK19" s="142">
        <v>3.9</v>
      </c>
      <c r="AL19" s="142">
        <v>3.9</v>
      </c>
      <c r="AM19" s="142">
        <v>3.9</v>
      </c>
      <c r="AN19" s="142">
        <v>3.9</v>
      </c>
      <c r="AO19" s="142">
        <v>3.9</v>
      </c>
      <c r="AP19" s="142">
        <v>3.9</v>
      </c>
      <c r="AQ19" s="142">
        <v>3.9</v>
      </c>
      <c r="AR19" s="142">
        <v>3.9</v>
      </c>
      <c r="AS19" s="142">
        <v>3.9</v>
      </c>
      <c r="AT19" s="141">
        <v>3.9</v>
      </c>
      <c r="AU19" s="138">
        <f>AVERAGE(AI19:AT19)</f>
        <v>3.9083333333333328</v>
      </c>
      <c r="AV19" s="137">
        <f>AU19-AE19</f>
        <v>-0.19166666666666776</v>
      </c>
      <c r="AW19" s="116"/>
      <c r="AX19"/>
    </row>
    <row r="20" spans="2:50" s="115" customFormat="1" ht="20" customHeight="1">
      <c r="B20" s="121"/>
      <c r="C20" s="131" t="str">
        <f>C12</f>
        <v>Product / Service 5</v>
      </c>
      <c r="D20" s="142">
        <v>5</v>
      </c>
      <c r="E20" s="142">
        <v>5</v>
      </c>
      <c r="F20" s="142">
        <v>5</v>
      </c>
      <c r="G20" s="142">
        <v>5.5</v>
      </c>
      <c r="H20" s="142">
        <v>5.5</v>
      </c>
      <c r="I20" s="142">
        <v>5.5</v>
      </c>
      <c r="J20" s="142">
        <v>5.5</v>
      </c>
      <c r="K20" s="142">
        <v>5.5</v>
      </c>
      <c r="L20" s="142">
        <v>5.5</v>
      </c>
      <c r="M20" s="142">
        <v>5</v>
      </c>
      <c r="N20" s="142">
        <v>5</v>
      </c>
      <c r="O20" s="142">
        <v>5</v>
      </c>
      <c r="P20" s="138">
        <f>AVERAGE(D20:O20)</f>
        <v>5.25</v>
      </c>
      <c r="Q20" s="116"/>
      <c r="R20" s="131" t="str">
        <f>R12</f>
        <v>Product / Service 5</v>
      </c>
      <c r="S20" s="142">
        <v>6</v>
      </c>
      <c r="T20" s="142">
        <v>6</v>
      </c>
      <c r="U20" s="142">
        <v>6</v>
      </c>
      <c r="V20" s="142">
        <v>6</v>
      </c>
      <c r="W20" s="142">
        <v>6</v>
      </c>
      <c r="X20" s="142">
        <v>6</v>
      </c>
      <c r="Y20" s="142">
        <v>6</v>
      </c>
      <c r="Z20" s="142">
        <v>6</v>
      </c>
      <c r="AA20" s="142">
        <v>6</v>
      </c>
      <c r="AB20" s="142">
        <v>6</v>
      </c>
      <c r="AC20" s="142">
        <v>6</v>
      </c>
      <c r="AD20" s="142">
        <v>6.5</v>
      </c>
      <c r="AE20" s="138">
        <f>AVERAGE(S20:AD20)</f>
        <v>6.041666666666667</v>
      </c>
      <c r="AF20" s="137">
        <f>AE20-P20</f>
        <v>0.79166666666666696</v>
      </c>
      <c r="AG20" s="116"/>
      <c r="AH20" s="131" t="str">
        <f>AH12</f>
        <v>Product / Service 5</v>
      </c>
      <c r="AI20" s="142">
        <v>6.5</v>
      </c>
      <c r="AJ20" s="142">
        <v>6.5</v>
      </c>
      <c r="AK20" s="142">
        <v>6.25</v>
      </c>
      <c r="AL20" s="142">
        <v>6.25</v>
      </c>
      <c r="AM20" s="142">
        <v>5.9</v>
      </c>
      <c r="AN20" s="142">
        <v>5.9</v>
      </c>
      <c r="AO20" s="142">
        <v>5.5</v>
      </c>
      <c r="AP20" s="142">
        <v>5.5</v>
      </c>
      <c r="AQ20" s="142">
        <v>5.5</v>
      </c>
      <c r="AR20" s="142">
        <v>5.5</v>
      </c>
      <c r="AS20" s="142">
        <v>5.5</v>
      </c>
      <c r="AT20" s="141">
        <v>5.5</v>
      </c>
      <c r="AU20" s="138">
        <f>AVERAGE(AI20:AT20)</f>
        <v>5.8583333333333334</v>
      </c>
      <c r="AV20" s="137">
        <f>AU20-AE20</f>
        <v>-0.18333333333333357</v>
      </c>
      <c r="AW20" s="116"/>
      <c r="AX20"/>
    </row>
    <row r="21" spans="2:50" s="115" customFormat="1" ht="9.5" customHeight="1">
      <c r="B21" s="121"/>
      <c r="C21" s="136"/>
      <c r="D21" s="116"/>
      <c r="E21" s="116"/>
      <c r="F21" s="116"/>
      <c r="G21" s="116"/>
      <c r="H21" s="116"/>
      <c r="I21" s="116"/>
      <c r="J21" s="116"/>
      <c r="K21" s="116"/>
      <c r="L21" s="116"/>
      <c r="M21" s="116"/>
      <c r="N21" s="116"/>
      <c r="O21" s="116"/>
      <c r="P21" s="132"/>
      <c r="Q21" s="116"/>
      <c r="R21" s="136"/>
      <c r="S21" s="116"/>
      <c r="T21" s="116"/>
      <c r="U21" s="116"/>
      <c r="V21" s="116"/>
      <c r="W21" s="116"/>
      <c r="X21" s="116"/>
      <c r="Y21" s="116"/>
      <c r="Z21" s="116"/>
      <c r="AA21" s="116"/>
      <c r="AB21" s="116"/>
      <c r="AC21" s="116"/>
      <c r="AD21" s="116"/>
      <c r="AE21" s="132"/>
      <c r="AF21" s="132"/>
      <c r="AG21" s="116"/>
      <c r="AH21" s="136"/>
      <c r="AI21" s="116"/>
      <c r="AJ21" s="116"/>
      <c r="AK21" s="116"/>
      <c r="AL21" s="116"/>
      <c r="AM21" s="116"/>
      <c r="AN21" s="116"/>
      <c r="AO21" s="116"/>
      <c r="AP21" s="116"/>
      <c r="AQ21" s="116"/>
      <c r="AR21" s="116"/>
      <c r="AS21" s="116"/>
      <c r="AT21" s="116"/>
      <c r="AU21" s="132"/>
      <c r="AV21" s="132"/>
      <c r="AW21" s="116"/>
      <c r="AX21"/>
    </row>
    <row r="22" spans="2:50" s="115" customFormat="1" ht="20" customHeight="1">
      <c r="B22" s="121"/>
      <c r="C22" s="135" t="s">
        <v>205</v>
      </c>
      <c r="D22" s="116"/>
      <c r="E22" s="116"/>
      <c r="F22" s="116"/>
      <c r="G22" s="116"/>
      <c r="H22" s="116"/>
      <c r="I22" s="116"/>
      <c r="J22" s="116"/>
      <c r="K22" s="116"/>
      <c r="L22" s="116"/>
      <c r="M22" s="116"/>
      <c r="N22" s="116"/>
      <c r="O22" s="116"/>
      <c r="P22" s="133" t="s">
        <v>203</v>
      </c>
      <c r="Q22" s="116"/>
      <c r="R22" s="135" t="s">
        <v>205</v>
      </c>
      <c r="S22" s="116"/>
      <c r="T22" s="116"/>
      <c r="U22" s="116"/>
      <c r="V22" s="116"/>
      <c r="W22" s="116"/>
      <c r="X22" s="116"/>
      <c r="Y22" s="116"/>
      <c r="Z22" s="116"/>
      <c r="AA22" s="116"/>
      <c r="AB22" s="116"/>
      <c r="AC22" s="116"/>
      <c r="AD22" s="116"/>
      <c r="AE22" s="133" t="s">
        <v>203</v>
      </c>
      <c r="AF22" s="132" t="s">
        <v>200</v>
      </c>
      <c r="AG22" s="116"/>
      <c r="AH22" s="135" t="s">
        <v>205</v>
      </c>
      <c r="AI22" s="116"/>
      <c r="AJ22" s="116"/>
      <c r="AK22" s="116"/>
      <c r="AL22" s="116"/>
      <c r="AM22" s="116"/>
      <c r="AN22" s="116"/>
      <c r="AO22" s="116"/>
      <c r="AP22" s="116"/>
      <c r="AQ22" s="116"/>
      <c r="AR22" s="116"/>
      <c r="AS22" s="116"/>
      <c r="AT22" s="116"/>
      <c r="AU22" s="133" t="s">
        <v>203</v>
      </c>
      <c r="AV22" s="132" t="s">
        <v>200</v>
      </c>
      <c r="AW22" s="116"/>
      <c r="AX22"/>
    </row>
    <row r="23" spans="2:50" s="115" customFormat="1" ht="20" customHeight="1">
      <c r="B23" s="121"/>
      <c r="C23" s="131" t="str">
        <f>C8</f>
        <v>Product / Service 1</v>
      </c>
      <c r="D23" s="142">
        <v>8</v>
      </c>
      <c r="E23" s="142">
        <v>8</v>
      </c>
      <c r="F23" s="142">
        <v>8</v>
      </c>
      <c r="G23" s="142">
        <v>8</v>
      </c>
      <c r="H23" s="142">
        <v>8</v>
      </c>
      <c r="I23" s="142">
        <v>8</v>
      </c>
      <c r="J23" s="142">
        <v>8</v>
      </c>
      <c r="K23" s="142">
        <v>8</v>
      </c>
      <c r="L23" s="142">
        <v>8</v>
      </c>
      <c r="M23" s="142">
        <v>8</v>
      </c>
      <c r="N23" s="142">
        <v>10</v>
      </c>
      <c r="O23" s="141">
        <v>10</v>
      </c>
      <c r="P23" s="138">
        <f>AVERAGE(D23:O23)</f>
        <v>8.3333333333333339</v>
      </c>
      <c r="Q23" s="116"/>
      <c r="R23" s="131" t="str">
        <f>R8</f>
        <v>Product / Service 1</v>
      </c>
      <c r="S23" s="142">
        <v>8</v>
      </c>
      <c r="T23" s="142">
        <v>8</v>
      </c>
      <c r="U23" s="142">
        <v>8</v>
      </c>
      <c r="V23" s="142">
        <v>8</v>
      </c>
      <c r="W23" s="142">
        <v>8</v>
      </c>
      <c r="X23" s="142">
        <v>8</v>
      </c>
      <c r="Y23" s="142">
        <v>8</v>
      </c>
      <c r="Z23" s="142">
        <v>8</v>
      </c>
      <c r="AA23" s="142">
        <v>8</v>
      </c>
      <c r="AB23" s="142">
        <v>8</v>
      </c>
      <c r="AC23" s="142">
        <v>10</v>
      </c>
      <c r="AD23" s="141">
        <v>10</v>
      </c>
      <c r="AE23" s="138">
        <f>AVERAGE(S23:AD23)</f>
        <v>8.3333333333333339</v>
      </c>
      <c r="AF23" s="137">
        <f>AE23-P23</f>
        <v>0</v>
      </c>
      <c r="AG23" s="116"/>
      <c r="AH23" s="131" t="str">
        <f>AH8</f>
        <v>Product / Service 1</v>
      </c>
      <c r="AI23" s="142">
        <v>8</v>
      </c>
      <c r="AJ23" s="142">
        <v>8</v>
      </c>
      <c r="AK23" s="142">
        <v>8</v>
      </c>
      <c r="AL23" s="142">
        <v>8</v>
      </c>
      <c r="AM23" s="142">
        <v>8</v>
      </c>
      <c r="AN23" s="142">
        <v>8</v>
      </c>
      <c r="AO23" s="142">
        <v>8</v>
      </c>
      <c r="AP23" s="142">
        <v>8</v>
      </c>
      <c r="AQ23" s="142">
        <v>8</v>
      </c>
      <c r="AR23" s="142">
        <v>8</v>
      </c>
      <c r="AS23" s="142">
        <v>10</v>
      </c>
      <c r="AT23" s="141">
        <v>10</v>
      </c>
      <c r="AU23" s="138">
        <f>AVERAGE(AI23:AT23)</f>
        <v>8.3333333333333339</v>
      </c>
      <c r="AV23" s="137">
        <f>AU23-AE23</f>
        <v>0</v>
      </c>
      <c r="AW23" s="116"/>
      <c r="AX23"/>
    </row>
    <row r="24" spans="2:50" s="115" customFormat="1" ht="20" customHeight="1">
      <c r="B24" s="121"/>
      <c r="C24" s="131" t="str">
        <f>C9</f>
        <v>Product / Service 2</v>
      </c>
      <c r="D24" s="142">
        <v>10</v>
      </c>
      <c r="E24" s="142">
        <v>10</v>
      </c>
      <c r="F24" s="142">
        <v>10</v>
      </c>
      <c r="G24" s="142">
        <v>10</v>
      </c>
      <c r="H24" s="142">
        <v>10</v>
      </c>
      <c r="I24" s="142">
        <v>10</v>
      </c>
      <c r="J24" s="142">
        <v>10</v>
      </c>
      <c r="K24" s="142">
        <v>10</v>
      </c>
      <c r="L24" s="142">
        <v>10</v>
      </c>
      <c r="M24" s="142">
        <v>10</v>
      </c>
      <c r="N24" s="142">
        <v>12</v>
      </c>
      <c r="O24" s="141">
        <v>12</v>
      </c>
      <c r="P24" s="138">
        <f>AVERAGE(D24:O24)</f>
        <v>10.333333333333334</v>
      </c>
      <c r="Q24" s="116"/>
      <c r="R24" s="131" t="str">
        <f>R9</f>
        <v>Product / Service 2</v>
      </c>
      <c r="S24" s="142">
        <v>10</v>
      </c>
      <c r="T24" s="142">
        <v>10</v>
      </c>
      <c r="U24" s="142">
        <v>10</v>
      </c>
      <c r="V24" s="142">
        <v>10</v>
      </c>
      <c r="W24" s="142">
        <v>10</v>
      </c>
      <c r="X24" s="142">
        <v>10</v>
      </c>
      <c r="Y24" s="142">
        <v>10</v>
      </c>
      <c r="Z24" s="142">
        <v>10</v>
      </c>
      <c r="AA24" s="142">
        <v>10</v>
      </c>
      <c r="AB24" s="142">
        <v>10</v>
      </c>
      <c r="AC24" s="142">
        <v>12</v>
      </c>
      <c r="AD24" s="141">
        <v>12</v>
      </c>
      <c r="AE24" s="138">
        <f>AVERAGE(S24:AD24)</f>
        <v>10.333333333333334</v>
      </c>
      <c r="AF24" s="137">
        <f>AE24-P24</f>
        <v>0</v>
      </c>
      <c r="AG24" s="116"/>
      <c r="AH24" s="131" t="str">
        <f>AH9</f>
        <v>Product / Service 2</v>
      </c>
      <c r="AI24" s="142">
        <v>10</v>
      </c>
      <c r="AJ24" s="142">
        <v>10</v>
      </c>
      <c r="AK24" s="142">
        <v>10</v>
      </c>
      <c r="AL24" s="142">
        <v>10</v>
      </c>
      <c r="AM24" s="142">
        <v>10</v>
      </c>
      <c r="AN24" s="142">
        <v>10</v>
      </c>
      <c r="AO24" s="142">
        <v>10</v>
      </c>
      <c r="AP24" s="142">
        <v>10</v>
      </c>
      <c r="AQ24" s="142">
        <v>10</v>
      </c>
      <c r="AR24" s="142">
        <v>10</v>
      </c>
      <c r="AS24" s="142">
        <v>12</v>
      </c>
      <c r="AT24" s="141">
        <v>12</v>
      </c>
      <c r="AU24" s="138">
        <f>AVERAGE(AI24:AT24)</f>
        <v>10.333333333333334</v>
      </c>
      <c r="AV24" s="137">
        <f>AU24-AE24</f>
        <v>0</v>
      </c>
      <c r="AW24" s="116"/>
      <c r="AX24"/>
    </row>
    <row r="25" spans="2:50" s="115" customFormat="1" ht="20" customHeight="1">
      <c r="B25" s="121"/>
      <c r="C25" s="131" t="str">
        <f>C10</f>
        <v>Product / Service 3</v>
      </c>
      <c r="D25" s="142">
        <v>12</v>
      </c>
      <c r="E25" s="142">
        <v>12</v>
      </c>
      <c r="F25" s="142">
        <v>12</v>
      </c>
      <c r="G25" s="142">
        <v>12</v>
      </c>
      <c r="H25" s="142">
        <v>12</v>
      </c>
      <c r="I25" s="142">
        <v>12</v>
      </c>
      <c r="J25" s="142">
        <v>12</v>
      </c>
      <c r="K25" s="142">
        <v>12</v>
      </c>
      <c r="L25" s="142">
        <v>12</v>
      </c>
      <c r="M25" s="142">
        <v>12</v>
      </c>
      <c r="N25" s="142">
        <v>15</v>
      </c>
      <c r="O25" s="141">
        <v>15</v>
      </c>
      <c r="P25" s="138">
        <f>AVERAGE(D25:O25)</f>
        <v>12.5</v>
      </c>
      <c r="Q25" s="116"/>
      <c r="R25" s="131" t="str">
        <f>R10</f>
        <v>Product / Service 3</v>
      </c>
      <c r="S25" s="142">
        <v>12</v>
      </c>
      <c r="T25" s="142">
        <v>12</v>
      </c>
      <c r="U25" s="142">
        <v>12</v>
      </c>
      <c r="V25" s="142">
        <v>12</v>
      </c>
      <c r="W25" s="142">
        <v>12</v>
      </c>
      <c r="X25" s="142">
        <v>12</v>
      </c>
      <c r="Y25" s="142">
        <v>12</v>
      </c>
      <c r="Z25" s="142">
        <v>12</v>
      </c>
      <c r="AA25" s="142">
        <v>12</v>
      </c>
      <c r="AB25" s="142">
        <v>12</v>
      </c>
      <c r="AC25" s="142">
        <v>15</v>
      </c>
      <c r="AD25" s="141">
        <v>15</v>
      </c>
      <c r="AE25" s="138">
        <f>AVERAGE(S25:AD25)</f>
        <v>12.5</v>
      </c>
      <c r="AF25" s="137">
        <f>AE25-P25</f>
        <v>0</v>
      </c>
      <c r="AG25" s="116"/>
      <c r="AH25" s="131" t="str">
        <f>AH10</f>
        <v>Product / Service 3</v>
      </c>
      <c r="AI25" s="142">
        <v>12</v>
      </c>
      <c r="AJ25" s="142">
        <v>12</v>
      </c>
      <c r="AK25" s="142">
        <v>12</v>
      </c>
      <c r="AL25" s="142">
        <v>12</v>
      </c>
      <c r="AM25" s="142">
        <v>12</v>
      </c>
      <c r="AN25" s="142">
        <v>12</v>
      </c>
      <c r="AO25" s="142">
        <v>12</v>
      </c>
      <c r="AP25" s="142">
        <v>12</v>
      </c>
      <c r="AQ25" s="142">
        <v>12</v>
      </c>
      <c r="AR25" s="142">
        <v>12</v>
      </c>
      <c r="AS25" s="142">
        <v>15</v>
      </c>
      <c r="AT25" s="141">
        <v>15</v>
      </c>
      <c r="AU25" s="138">
        <f>AVERAGE(AI25:AT25)</f>
        <v>12.5</v>
      </c>
      <c r="AV25" s="137">
        <f>AU25-AE25</f>
        <v>0</v>
      </c>
      <c r="AW25" s="116"/>
      <c r="AX25"/>
    </row>
    <row r="26" spans="2:50" s="115" customFormat="1" ht="20" customHeight="1">
      <c r="B26" s="121"/>
      <c r="C26" s="131" t="str">
        <f>C11</f>
        <v>Product / Service 4</v>
      </c>
      <c r="D26" s="142">
        <v>15</v>
      </c>
      <c r="E26" s="142">
        <v>15</v>
      </c>
      <c r="F26" s="142">
        <v>15</v>
      </c>
      <c r="G26" s="142">
        <v>15</v>
      </c>
      <c r="H26" s="142">
        <v>15</v>
      </c>
      <c r="I26" s="142">
        <v>15</v>
      </c>
      <c r="J26" s="142">
        <v>15</v>
      </c>
      <c r="K26" s="142">
        <v>15</v>
      </c>
      <c r="L26" s="142">
        <v>15</v>
      </c>
      <c r="M26" s="142">
        <v>15</v>
      </c>
      <c r="N26" s="142">
        <v>17</v>
      </c>
      <c r="O26" s="141">
        <v>17</v>
      </c>
      <c r="P26" s="138">
        <f>AVERAGE(D26:O26)</f>
        <v>15.333333333333334</v>
      </c>
      <c r="Q26" s="116"/>
      <c r="R26" s="131" t="str">
        <f>R11</f>
        <v>Product / Service 4</v>
      </c>
      <c r="S26" s="142">
        <v>15</v>
      </c>
      <c r="T26" s="142">
        <v>15</v>
      </c>
      <c r="U26" s="142">
        <v>15</v>
      </c>
      <c r="V26" s="142">
        <v>15</v>
      </c>
      <c r="W26" s="142">
        <v>15</v>
      </c>
      <c r="X26" s="142">
        <v>15</v>
      </c>
      <c r="Y26" s="142">
        <v>15</v>
      </c>
      <c r="Z26" s="142">
        <v>15</v>
      </c>
      <c r="AA26" s="142">
        <v>15</v>
      </c>
      <c r="AB26" s="142">
        <v>15</v>
      </c>
      <c r="AC26" s="142">
        <v>17</v>
      </c>
      <c r="AD26" s="141">
        <v>17</v>
      </c>
      <c r="AE26" s="138">
        <f>AVERAGE(S26:AD26)</f>
        <v>15.333333333333334</v>
      </c>
      <c r="AF26" s="137">
        <f>AE26-P26</f>
        <v>0</v>
      </c>
      <c r="AG26" s="116"/>
      <c r="AH26" s="131" t="str">
        <f>AH11</f>
        <v>Product / Service 4</v>
      </c>
      <c r="AI26" s="142">
        <v>15</v>
      </c>
      <c r="AJ26" s="142">
        <v>15</v>
      </c>
      <c r="AK26" s="142">
        <v>15</v>
      </c>
      <c r="AL26" s="142">
        <v>15</v>
      </c>
      <c r="AM26" s="142">
        <v>15</v>
      </c>
      <c r="AN26" s="142">
        <v>15</v>
      </c>
      <c r="AO26" s="142">
        <v>15</v>
      </c>
      <c r="AP26" s="142">
        <v>15</v>
      </c>
      <c r="AQ26" s="142">
        <v>15</v>
      </c>
      <c r="AR26" s="142">
        <v>15</v>
      </c>
      <c r="AS26" s="142">
        <v>17</v>
      </c>
      <c r="AT26" s="141">
        <v>17</v>
      </c>
      <c r="AU26" s="138">
        <f>AVERAGE(AI26:AT26)</f>
        <v>15.333333333333334</v>
      </c>
      <c r="AV26" s="137">
        <f>AU26-AE26</f>
        <v>0</v>
      </c>
      <c r="AW26" s="116"/>
      <c r="AX26"/>
    </row>
    <row r="27" spans="2:50" s="115" customFormat="1" ht="20" customHeight="1">
      <c r="B27" s="121"/>
      <c r="C27" s="131" t="str">
        <f>C12</f>
        <v>Product / Service 5</v>
      </c>
      <c r="D27" s="142">
        <v>20</v>
      </c>
      <c r="E27" s="142">
        <v>20</v>
      </c>
      <c r="F27" s="142">
        <v>20</v>
      </c>
      <c r="G27" s="142">
        <v>20</v>
      </c>
      <c r="H27" s="142">
        <v>20</v>
      </c>
      <c r="I27" s="142">
        <v>20</v>
      </c>
      <c r="J27" s="142">
        <v>20</v>
      </c>
      <c r="K27" s="142">
        <v>20</v>
      </c>
      <c r="L27" s="142">
        <v>20</v>
      </c>
      <c r="M27" s="142">
        <v>20</v>
      </c>
      <c r="N27" s="142">
        <v>25</v>
      </c>
      <c r="O27" s="141">
        <v>25</v>
      </c>
      <c r="P27" s="138">
        <f>AVERAGE(D27:O27)</f>
        <v>20.833333333333332</v>
      </c>
      <c r="Q27" s="116"/>
      <c r="R27" s="131" t="str">
        <f>R12</f>
        <v>Product / Service 5</v>
      </c>
      <c r="S27" s="142">
        <v>20</v>
      </c>
      <c r="T27" s="142">
        <v>20</v>
      </c>
      <c r="U27" s="142">
        <v>20</v>
      </c>
      <c r="V27" s="142">
        <v>20</v>
      </c>
      <c r="W27" s="142">
        <v>20</v>
      </c>
      <c r="X27" s="142">
        <v>20</v>
      </c>
      <c r="Y27" s="142">
        <v>20</v>
      </c>
      <c r="Z27" s="142">
        <v>20</v>
      </c>
      <c r="AA27" s="142">
        <v>20</v>
      </c>
      <c r="AB27" s="142">
        <v>20</v>
      </c>
      <c r="AC27" s="142">
        <v>25</v>
      </c>
      <c r="AD27" s="141">
        <v>25</v>
      </c>
      <c r="AE27" s="138">
        <f>AVERAGE(S27:AD27)</f>
        <v>20.833333333333332</v>
      </c>
      <c r="AF27" s="137">
        <f>AE27-P27</f>
        <v>0</v>
      </c>
      <c r="AG27" s="116"/>
      <c r="AH27" s="131" t="str">
        <f>AH12</f>
        <v>Product / Service 5</v>
      </c>
      <c r="AI27" s="142">
        <v>20</v>
      </c>
      <c r="AJ27" s="142">
        <v>20</v>
      </c>
      <c r="AK27" s="142">
        <v>20</v>
      </c>
      <c r="AL27" s="142">
        <v>20</v>
      </c>
      <c r="AM27" s="142">
        <v>20</v>
      </c>
      <c r="AN27" s="142">
        <v>20</v>
      </c>
      <c r="AO27" s="142">
        <v>20</v>
      </c>
      <c r="AP27" s="142">
        <v>20</v>
      </c>
      <c r="AQ27" s="142">
        <v>20</v>
      </c>
      <c r="AR27" s="142">
        <v>20</v>
      </c>
      <c r="AS27" s="142">
        <v>25</v>
      </c>
      <c r="AT27" s="141">
        <v>25</v>
      </c>
      <c r="AU27" s="138">
        <f>AVERAGE(AI27:AT27)</f>
        <v>20.833333333333332</v>
      </c>
      <c r="AV27" s="137">
        <f>AU27-AE27</f>
        <v>0</v>
      </c>
      <c r="AW27" s="116"/>
      <c r="AX27"/>
    </row>
    <row r="28" spans="2:50" s="115" customFormat="1" ht="9.5" customHeight="1">
      <c r="B28" s="121"/>
      <c r="C28" s="136"/>
      <c r="D28" s="116"/>
      <c r="E28" s="116"/>
      <c r="F28" s="116"/>
      <c r="G28" s="116"/>
      <c r="H28" s="116"/>
      <c r="I28" s="116"/>
      <c r="J28" s="116"/>
      <c r="K28" s="116"/>
      <c r="L28" s="116"/>
      <c r="M28" s="116"/>
      <c r="N28" s="116"/>
      <c r="O28" s="116"/>
      <c r="P28" s="132"/>
      <c r="Q28" s="116"/>
      <c r="R28" s="136"/>
      <c r="S28" s="116"/>
      <c r="T28" s="116"/>
      <c r="U28" s="116"/>
      <c r="V28" s="116"/>
      <c r="W28" s="116"/>
      <c r="X28" s="116"/>
      <c r="Y28" s="116"/>
      <c r="Z28" s="116"/>
      <c r="AA28" s="116"/>
      <c r="AB28" s="116"/>
      <c r="AC28" s="116"/>
      <c r="AD28" s="116"/>
      <c r="AE28" s="132"/>
      <c r="AF28" s="132"/>
      <c r="AG28" s="116"/>
      <c r="AH28" s="136"/>
      <c r="AI28" s="116"/>
      <c r="AJ28" s="116"/>
      <c r="AK28" s="116"/>
      <c r="AL28" s="116"/>
      <c r="AM28" s="116"/>
      <c r="AN28" s="116"/>
      <c r="AO28" s="116"/>
      <c r="AP28" s="116"/>
      <c r="AQ28" s="116"/>
      <c r="AR28" s="116"/>
      <c r="AS28" s="116"/>
      <c r="AT28" s="116"/>
      <c r="AU28" s="132"/>
      <c r="AV28" s="132"/>
      <c r="AW28" s="116"/>
      <c r="AX28"/>
    </row>
    <row r="29" spans="2:50" s="115" customFormat="1" ht="20" customHeight="1">
      <c r="B29" s="121"/>
      <c r="C29" s="135" t="s">
        <v>106</v>
      </c>
      <c r="D29" s="134"/>
      <c r="E29" s="116"/>
      <c r="F29" s="116"/>
      <c r="G29" s="116"/>
      <c r="H29" s="116"/>
      <c r="I29" s="116"/>
      <c r="J29" s="116"/>
      <c r="K29" s="116"/>
      <c r="L29" s="116"/>
      <c r="M29" s="116"/>
      <c r="N29" s="116"/>
      <c r="O29" s="116"/>
      <c r="P29" s="133" t="s">
        <v>201</v>
      </c>
      <c r="Q29" s="116"/>
      <c r="R29" s="135" t="s">
        <v>106</v>
      </c>
      <c r="S29" s="134"/>
      <c r="T29" s="116"/>
      <c r="U29" s="116"/>
      <c r="V29" s="116"/>
      <c r="W29" s="116"/>
      <c r="X29" s="116"/>
      <c r="Y29" s="116"/>
      <c r="Z29" s="116"/>
      <c r="AA29" s="116"/>
      <c r="AB29" s="116"/>
      <c r="AC29" s="116"/>
      <c r="AD29" s="116"/>
      <c r="AE29" s="133" t="s">
        <v>201</v>
      </c>
      <c r="AF29" s="132" t="s">
        <v>200</v>
      </c>
      <c r="AG29" s="116"/>
      <c r="AH29" s="135" t="s">
        <v>106</v>
      </c>
      <c r="AI29" s="134"/>
      <c r="AJ29" s="116"/>
      <c r="AK29" s="116"/>
      <c r="AL29" s="116"/>
      <c r="AM29" s="116"/>
      <c r="AN29" s="116"/>
      <c r="AO29" s="116"/>
      <c r="AP29" s="116"/>
      <c r="AQ29" s="116"/>
      <c r="AR29" s="116"/>
      <c r="AS29" s="116"/>
      <c r="AT29" s="116"/>
      <c r="AU29" s="133" t="s">
        <v>201</v>
      </c>
      <c r="AV29" s="132" t="s">
        <v>200</v>
      </c>
      <c r="AW29" s="116"/>
      <c r="AX29"/>
    </row>
    <row r="30" spans="2:50" s="115" customFormat="1" ht="20" customHeight="1">
      <c r="B30" s="121"/>
      <c r="C30" s="131" t="str">
        <f>C23</f>
        <v>Product / Service 1</v>
      </c>
      <c r="D30" s="130">
        <f t="shared" ref="D30:O30" si="6">D8*D23</f>
        <v>14232</v>
      </c>
      <c r="E30" s="130">
        <f t="shared" si="6"/>
        <v>28456</v>
      </c>
      <c r="F30" s="130">
        <f t="shared" si="6"/>
        <v>20368</v>
      </c>
      <c r="G30" s="130">
        <f t="shared" si="6"/>
        <v>28440</v>
      </c>
      <c r="H30" s="130">
        <f t="shared" si="6"/>
        <v>33392</v>
      </c>
      <c r="I30" s="130">
        <f t="shared" si="6"/>
        <v>15224</v>
      </c>
      <c r="J30" s="130">
        <f t="shared" si="6"/>
        <v>18328</v>
      </c>
      <c r="K30" s="130">
        <f t="shared" si="6"/>
        <v>28568</v>
      </c>
      <c r="L30" s="130">
        <f t="shared" si="6"/>
        <v>17240</v>
      </c>
      <c r="M30" s="130">
        <f t="shared" si="6"/>
        <v>25392</v>
      </c>
      <c r="N30" s="130">
        <f t="shared" si="6"/>
        <v>24200</v>
      </c>
      <c r="O30" s="129">
        <f t="shared" si="6"/>
        <v>22600</v>
      </c>
      <c r="P30" s="128">
        <f>SUM(D30:O30)</f>
        <v>276440</v>
      </c>
      <c r="Q30" s="116"/>
      <c r="R30" s="131" t="str">
        <f>R23</f>
        <v>Product / Service 1</v>
      </c>
      <c r="S30" s="130">
        <f t="shared" ref="S30:AD30" si="7">S8*S23</f>
        <v>19344</v>
      </c>
      <c r="T30" s="130">
        <f t="shared" si="7"/>
        <v>32648</v>
      </c>
      <c r="U30" s="130">
        <f t="shared" si="7"/>
        <v>30720</v>
      </c>
      <c r="V30" s="130">
        <f t="shared" si="7"/>
        <v>24128</v>
      </c>
      <c r="W30" s="130">
        <f t="shared" si="7"/>
        <v>22056</v>
      </c>
      <c r="X30" s="130">
        <f t="shared" si="7"/>
        <v>21000</v>
      </c>
      <c r="Y30" s="130">
        <f t="shared" si="7"/>
        <v>37832</v>
      </c>
      <c r="Z30" s="130">
        <f t="shared" si="7"/>
        <v>23616</v>
      </c>
      <c r="AA30" s="130">
        <f t="shared" si="7"/>
        <v>19648</v>
      </c>
      <c r="AB30" s="130">
        <f t="shared" si="7"/>
        <v>19448</v>
      </c>
      <c r="AC30" s="130">
        <f t="shared" si="7"/>
        <v>25310</v>
      </c>
      <c r="AD30" s="129">
        <f t="shared" si="7"/>
        <v>35800</v>
      </c>
      <c r="AE30" s="128">
        <f>SUM(S30:AD30)</f>
        <v>311550</v>
      </c>
      <c r="AF30" s="127">
        <f t="shared" ref="AF30:AF35" si="8">AE30-P30</f>
        <v>35110</v>
      </c>
      <c r="AG30" s="116"/>
      <c r="AH30" s="131" t="str">
        <f>AH23</f>
        <v>Product / Service 1</v>
      </c>
      <c r="AI30" s="130">
        <f t="shared" ref="AI30:AT30" si="9">AI8*AI23</f>
        <v>65168</v>
      </c>
      <c r="AJ30" s="130">
        <f t="shared" si="9"/>
        <v>33368</v>
      </c>
      <c r="AK30" s="130">
        <f t="shared" si="9"/>
        <v>61296</v>
      </c>
      <c r="AL30" s="130">
        <f t="shared" si="9"/>
        <v>35232</v>
      </c>
      <c r="AM30" s="130">
        <f t="shared" si="9"/>
        <v>66896</v>
      </c>
      <c r="AN30" s="130">
        <f t="shared" si="9"/>
        <v>35808</v>
      </c>
      <c r="AO30" s="130">
        <f t="shared" si="9"/>
        <v>33976</v>
      </c>
      <c r="AP30" s="130">
        <f t="shared" si="9"/>
        <v>51912</v>
      </c>
      <c r="AQ30" s="130">
        <f t="shared" si="9"/>
        <v>42584</v>
      </c>
      <c r="AR30" s="130">
        <f t="shared" si="9"/>
        <v>50808</v>
      </c>
      <c r="AS30" s="130">
        <f t="shared" si="9"/>
        <v>70650</v>
      </c>
      <c r="AT30" s="129">
        <f t="shared" si="9"/>
        <v>45400</v>
      </c>
      <c r="AU30" s="128">
        <f>SUM(AI30:AT30)</f>
        <v>593098</v>
      </c>
      <c r="AV30" s="127">
        <f t="shared" ref="AV30:AV35" si="10">AU30-AE30</f>
        <v>281548</v>
      </c>
      <c r="AW30" s="116"/>
      <c r="AX30"/>
    </row>
    <row r="31" spans="2:50" s="115" customFormat="1" ht="20" customHeight="1">
      <c r="B31" s="121"/>
      <c r="C31" s="131" t="str">
        <f>C24</f>
        <v>Product / Service 2</v>
      </c>
      <c r="D31" s="130">
        <f t="shared" ref="D31:O31" si="11">D9*D24</f>
        <v>17370</v>
      </c>
      <c r="E31" s="130">
        <f t="shared" si="11"/>
        <v>32790</v>
      </c>
      <c r="F31" s="130">
        <f t="shared" si="11"/>
        <v>40190</v>
      </c>
      <c r="G31" s="130">
        <f t="shared" si="11"/>
        <v>39050</v>
      </c>
      <c r="H31" s="130">
        <f t="shared" si="11"/>
        <v>24880</v>
      </c>
      <c r="I31" s="130">
        <f t="shared" si="11"/>
        <v>21310</v>
      </c>
      <c r="J31" s="130">
        <f t="shared" si="11"/>
        <v>36190</v>
      </c>
      <c r="K31" s="130">
        <f t="shared" si="11"/>
        <v>27470</v>
      </c>
      <c r="L31" s="130">
        <f t="shared" si="11"/>
        <v>36070</v>
      </c>
      <c r="M31" s="130">
        <f t="shared" si="11"/>
        <v>25200</v>
      </c>
      <c r="N31" s="130">
        <f t="shared" si="11"/>
        <v>41904</v>
      </c>
      <c r="O31" s="129">
        <f t="shared" si="11"/>
        <v>37404</v>
      </c>
      <c r="P31" s="128">
        <f>SUM(D31:O31)</f>
        <v>379828</v>
      </c>
      <c r="Q31" s="116"/>
      <c r="R31" s="131" t="str">
        <f>R24</f>
        <v>Product / Service 2</v>
      </c>
      <c r="S31" s="130">
        <f t="shared" ref="S31:AD31" si="12">S9*S24</f>
        <v>27320</v>
      </c>
      <c r="T31" s="130">
        <f t="shared" si="12"/>
        <v>43730</v>
      </c>
      <c r="U31" s="130">
        <f t="shared" si="12"/>
        <v>31550</v>
      </c>
      <c r="V31" s="130">
        <f t="shared" si="12"/>
        <v>44980</v>
      </c>
      <c r="W31" s="130">
        <f t="shared" si="12"/>
        <v>47880</v>
      </c>
      <c r="X31" s="130">
        <f t="shared" si="12"/>
        <v>25980</v>
      </c>
      <c r="Y31" s="130">
        <f t="shared" si="12"/>
        <v>34570</v>
      </c>
      <c r="Z31" s="130">
        <f t="shared" si="12"/>
        <v>37950</v>
      </c>
      <c r="AA31" s="130">
        <f t="shared" si="12"/>
        <v>39810</v>
      </c>
      <c r="AB31" s="130">
        <f t="shared" si="12"/>
        <v>36410</v>
      </c>
      <c r="AC31" s="130">
        <f t="shared" si="12"/>
        <v>29940</v>
      </c>
      <c r="AD31" s="129">
        <f t="shared" si="12"/>
        <v>39492</v>
      </c>
      <c r="AE31" s="128">
        <f>SUM(S31:AD31)</f>
        <v>439612</v>
      </c>
      <c r="AF31" s="127">
        <f t="shared" si="8"/>
        <v>59784</v>
      </c>
      <c r="AG31" s="116"/>
      <c r="AH31" s="131" t="str">
        <f>AH24</f>
        <v>Product / Service 2</v>
      </c>
      <c r="AI31" s="130">
        <f t="shared" ref="AI31:AT31" si="13">AI9*AI24</f>
        <v>74300</v>
      </c>
      <c r="AJ31" s="130">
        <f t="shared" si="13"/>
        <v>79560</v>
      </c>
      <c r="AK31" s="130">
        <f t="shared" si="13"/>
        <v>54750</v>
      </c>
      <c r="AL31" s="130">
        <f t="shared" si="13"/>
        <v>81330</v>
      </c>
      <c r="AM31" s="130">
        <f t="shared" si="13"/>
        <v>85460</v>
      </c>
      <c r="AN31" s="130">
        <f t="shared" si="13"/>
        <v>39330</v>
      </c>
      <c r="AO31" s="130">
        <f t="shared" si="13"/>
        <v>47150</v>
      </c>
      <c r="AP31" s="130">
        <f t="shared" si="13"/>
        <v>73620</v>
      </c>
      <c r="AQ31" s="130">
        <f t="shared" si="13"/>
        <v>63480</v>
      </c>
      <c r="AR31" s="130">
        <f t="shared" si="13"/>
        <v>36560</v>
      </c>
      <c r="AS31" s="130">
        <f t="shared" si="13"/>
        <v>65244</v>
      </c>
      <c r="AT31" s="129">
        <f t="shared" si="13"/>
        <v>77448</v>
      </c>
      <c r="AU31" s="128">
        <f>SUM(AI31:AT31)</f>
        <v>778232</v>
      </c>
      <c r="AV31" s="127">
        <f t="shared" si="10"/>
        <v>338620</v>
      </c>
      <c r="AW31" s="116"/>
      <c r="AX31"/>
    </row>
    <row r="32" spans="2:50" s="115" customFormat="1" ht="20" customHeight="1">
      <c r="B32" s="121"/>
      <c r="C32" s="131" t="str">
        <f>C25</f>
        <v>Product / Service 3</v>
      </c>
      <c r="D32" s="130">
        <f t="shared" ref="D32:O32" si="14">D10*D25</f>
        <v>35388</v>
      </c>
      <c r="E32" s="130">
        <f t="shared" si="14"/>
        <v>33144</v>
      </c>
      <c r="F32" s="130">
        <f t="shared" si="14"/>
        <v>21624</v>
      </c>
      <c r="G32" s="130">
        <f t="shared" si="14"/>
        <v>22056</v>
      </c>
      <c r="H32" s="130">
        <f t="shared" si="14"/>
        <v>33036</v>
      </c>
      <c r="I32" s="130">
        <f t="shared" si="14"/>
        <v>29736</v>
      </c>
      <c r="J32" s="130">
        <f t="shared" si="14"/>
        <v>18636</v>
      </c>
      <c r="K32" s="130">
        <f t="shared" si="14"/>
        <v>17028</v>
      </c>
      <c r="L32" s="130">
        <f t="shared" si="14"/>
        <v>34908</v>
      </c>
      <c r="M32" s="130">
        <f t="shared" si="14"/>
        <v>25644</v>
      </c>
      <c r="N32" s="130">
        <f t="shared" si="14"/>
        <v>21720</v>
      </c>
      <c r="O32" s="129">
        <f t="shared" si="14"/>
        <v>30525</v>
      </c>
      <c r="P32" s="128">
        <f>SUM(D32:O32)</f>
        <v>323445</v>
      </c>
      <c r="Q32" s="116"/>
      <c r="R32" s="131" t="str">
        <f>R25</f>
        <v>Product / Service 3</v>
      </c>
      <c r="S32" s="130">
        <f t="shared" ref="S32:AD32" si="15">S10*S25</f>
        <v>33432</v>
      </c>
      <c r="T32" s="130">
        <f t="shared" si="15"/>
        <v>43632</v>
      </c>
      <c r="U32" s="130">
        <f t="shared" si="15"/>
        <v>43680</v>
      </c>
      <c r="V32" s="130">
        <f t="shared" si="15"/>
        <v>38712</v>
      </c>
      <c r="W32" s="130">
        <f t="shared" si="15"/>
        <v>28992</v>
      </c>
      <c r="X32" s="130">
        <f t="shared" si="15"/>
        <v>51096</v>
      </c>
      <c r="Y32" s="130">
        <f t="shared" si="15"/>
        <v>31104</v>
      </c>
      <c r="Z32" s="130">
        <f t="shared" si="15"/>
        <v>43440</v>
      </c>
      <c r="AA32" s="130">
        <f t="shared" si="15"/>
        <v>35052</v>
      </c>
      <c r="AB32" s="130">
        <f t="shared" si="15"/>
        <v>55788</v>
      </c>
      <c r="AC32" s="130">
        <f t="shared" si="15"/>
        <v>70935</v>
      </c>
      <c r="AD32" s="129">
        <f t="shared" si="15"/>
        <v>51000</v>
      </c>
      <c r="AE32" s="128">
        <f>SUM(S32:AD32)</f>
        <v>526863</v>
      </c>
      <c r="AF32" s="127">
        <f t="shared" si="8"/>
        <v>203418</v>
      </c>
      <c r="AG32" s="116"/>
      <c r="AH32" s="131" t="str">
        <f>AH25</f>
        <v>Product / Service 3</v>
      </c>
      <c r="AI32" s="130">
        <f t="shared" ref="AI32:AT32" si="16">AI10*AI25</f>
        <v>92328</v>
      </c>
      <c r="AJ32" s="130">
        <f t="shared" si="16"/>
        <v>85524</v>
      </c>
      <c r="AK32" s="130">
        <f t="shared" si="16"/>
        <v>94416</v>
      </c>
      <c r="AL32" s="130">
        <f t="shared" si="16"/>
        <v>45972</v>
      </c>
      <c r="AM32" s="130">
        <f t="shared" si="16"/>
        <v>46080</v>
      </c>
      <c r="AN32" s="130">
        <f t="shared" si="16"/>
        <v>98412</v>
      </c>
      <c r="AO32" s="130">
        <f t="shared" si="16"/>
        <v>86172</v>
      </c>
      <c r="AP32" s="130">
        <f t="shared" si="16"/>
        <v>69936</v>
      </c>
      <c r="AQ32" s="130">
        <f t="shared" si="16"/>
        <v>48984</v>
      </c>
      <c r="AR32" s="130">
        <f t="shared" si="16"/>
        <v>45276</v>
      </c>
      <c r="AS32" s="130">
        <f t="shared" si="16"/>
        <v>66705</v>
      </c>
      <c r="AT32" s="129">
        <f t="shared" si="16"/>
        <v>92925</v>
      </c>
      <c r="AU32" s="128">
        <f>SUM(AI32:AT32)</f>
        <v>872730</v>
      </c>
      <c r="AV32" s="127">
        <f t="shared" si="10"/>
        <v>345867</v>
      </c>
      <c r="AW32" s="116"/>
      <c r="AX32"/>
    </row>
    <row r="33" spans="2:50" s="115" customFormat="1" ht="20" customHeight="1">
      <c r="B33" s="121"/>
      <c r="C33" s="131" t="str">
        <f>C26</f>
        <v>Product / Service 4</v>
      </c>
      <c r="D33" s="130">
        <f t="shared" ref="D33:O33" si="17">D11*D26</f>
        <v>17760</v>
      </c>
      <c r="E33" s="130">
        <f t="shared" si="17"/>
        <v>27570</v>
      </c>
      <c r="F33" s="130">
        <f t="shared" si="17"/>
        <v>39195</v>
      </c>
      <c r="G33" s="130">
        <f t="shared" si="17"/>
        <v>31095</v>
      </c>
      <c r="H33" s="130">
        <f t="shared" si="17"/>
        <v>25530</v>
      </c>
      <c r="I33" s="130">
        <f t="shared" si="17"/>
        <v>50340</v>
      </c>
      <c r="J33" s="130">
        <f t="shared" si="17"/>
        <v>33330</v>
      </c>
      <c r="K33" s="130">
        <f t="shared" si="17"/>
        <v>34575</v>
      </c>
      <c r="L33" s="130">
        <f t="shared" si="17"/>
        <v>50850</v>
      </c>
      <c r="M33" s="130">
        <f t="shared" si="17"/>
        <v>29085</v>
      </c>
      <c r="N33" s="130">
        <f t="shared" si="17"/>
        <v>30923</v>
      </c>
      <c r="O33" s="129">
        <f t="shared" si="17"/>
        <v>53822</v>
      </c>
      <c r="P33" s="128">
        <f>SUM(D33:O33)</f>
        <v>424075</v>
      </c>
      <c r="Q33" s="116"/>
      <c r="R33" s="131" t="str">
        <f>R26</f>
        <v>Product / Service 4</v>
      </c>
      <c r="S33" s="130">
        <f t="shared" ref="S33:AD33" si="18">S11*S26</f>
        <v>55080</v>
      </c>
      <c r="T33" s="130">
        <f t="shared" si="18"/>
        <v>64035</v>
      </c>
      <c r="U33" s="130">
        <f t="shared" si="18"/>
        <v>44925</v>
      </c>
      <c r="V33" s="130">
        <f t="shared" si="18"/>
        <v>36945</v>
      </c>
      <c r="W33" s="130">
        <f t="shared" si="18"/>
        <v>68985</v>
      </c>
      <c r="X33" s="130">
        <f t="shared" si="18"/>
        <v>55785</v>
      </c>
      <c r="Y33" s="130">
        <f t="shared" si="18"/>
        <v>71520</v>
      </c>
      <c r="Z33" s="130">
        <f t="shared" si="18"/>
        <v>35490</v>
      </c>
      <c r="AA33" s="130">
        <f t="shared" si="18"/>
        <v>68130</v>
      </c>
      <c r="AB33" s="130">
        <f t="shared" si="18"/>
        <v>46890</v>
      </c>
      <c r="AC33" s="130">
        <f t="shared" si="18"/>
        <v>67286</v>
      </c>
      <c r="AD33" s="129">
        <f t="shared" si="18"/>
        <v>57324</v>
      </c>
      <c r="AE33" s="128">
        <f>SUM(S33:AD33)</f>
        <v>672395</v>
      </c>
      <c r="AF33" s="127">
        <f t="shared" si="8"/>
        <v>248320</v>
      </c>
      <c r="AG33" s="116"/>
      <c r="AH33" s="131" t="str">
        <f>AH26</f>
        <v>Product / Service 4</v>
      </c>
      <c r="AI33" s="130">
        <f t="shared" ref="AI33:AT33" si="19">AI11*AI26</f>
        <v>113160</v>
      </c>
      <c r="AJ33" s="130">
        <f t="shared" si="19"/>
        <v>70740</v>
      </c>
      <c r="AK33" s="130">
        <f t="shared" si="19"/>
        <v>58605</v>
      </c>
      <c r="AL33" s="130">
        <f t="shared" si="19"/>
        <v>64530</v>
      </c>
      <c r="AM33" s="130">
        <f t="shared" si="19"/>
        <v>72240</v>
      </c>
      <c r="AN33" s="130">
        <f t="shared" si="19"/>
        <v>119970</v>
      </c>
      <c r="AO33" s="130">
        <f t="shared" si="19"/>
        <v>111285</v>
      </c>
      <c r="AP33" s="130">
        <f t="shared" si="19"/>
        <v>115605</v>
      </c>
      <c r="AQ33" s="130">
        <f t="shared" si="19"/>
        <v>73785</v>
      </c>
      <c r="AR33" s="130">
        <f t="shared" si="19"/>
        <v>103905</v>
      </c>
      <c r="AS33" s="130">
        <f t="shared" si="19"/>
        <v>107389</v>
      </c>
      <c r="AT33" s="129">
        <f t="shared" si="19"/>
        <v>140165</v>
      </c>
      <c r="AU33" s="128">
        <f>SUM(AI33:AT33)</f>
        <v>1151379</v>
      </c>
      <c r="AV33" s="127">
        <f t="shared" si="10"/>
        <v>478984</v>
      </c>
      <c r="AW33" s="116"/>
      <c r="AX33"/>
    </row>
    <row r="34" spans="2:50" s="115" customFormat="1" ht="20" customHeight="1" thickBot="1">
      <c r="B34" s="121"/>
      <c r="C34" s="126" t="str">
        <f>C27</f>
        <v>Product / Service 5</v>
      </c>
      <c r="D34" s="125">
        <f t="shared" ref="D34:O34" si="20">D12*D27</f>
        <v>29600</v>
      </c>
      <c r="E34" s="125">
        <f t="shared" si="20"/>
        <v>43840</v>
      </c>
      <c r="F34" s="125">
        <f t="shared" si="20"/>
        <v>31180</v>
      </c>
      <c r="G34" s="125">
        <f t="shared" si="20"/>
        <v>50780</v>
      </c>
      <c r="H34" s="125">
        <f t="shared" si="20"/>
        <v>44780</v>
      </c>
      <c r="I34" s="125">
        <f t="shared" si="20"/>
        <v>50260</v>
      </c>
      <c r="J34" s="125">
        <f t="shared" si="20"/>
        <v>26400</v>
      </c>
      <c r="K34" s="125">
        <f t="shared" si="20"/>
        <v>62840</v>
      </c>
      <c r="L34" s="125">
        <f t="shared" si="20"/>
        <v>64900</v>
      </c>
      <c r="M34" s="125">
        <f t="shared" si="20"/>
        <v>66360</v>
      </c>
      <c r="N34" s="125">
        <f t="shared" si="20"/>
        <v>47500</v>
      </c>
      <c r="O34" s="124">
        <f t="shared" si="20"/>
        <v>57300</v>
      </c>
      <c r="P34" s="123">
        <f>SUM(D34:O34)</f>
        <v>575740</v>
      </c>
      <c r="Q34" s="116"/>
      <c r="R34" s="126" t="str">
        <f>R27</f>
        <v>Product / Service 5</v>
      </c>
      <c r="S34" s="125">
        <f t="shared" ref="S34:AD34" si="21">S12*S27</f>
        <v>60780</v>
      </c>
      <c r="T34" s="125">
        <f t="shared" si="21"/>
        <v>56900</v>
      </c>
      <c r="U34" s="125">
        <f t="shared" si="21"/>
        <v>84680</v>
      </c>
      <c r="V34" s="125">
        <f t="shared" si="21"/>
        <v>66540</v>
      </c>
      <c r="W34" s="125">
        <f t="shared" si="21"/>
        <v>64300</v>
      </c>
      <c r="X34" s="125">
        <f t="shared" si="21"/>
        <v>93160</v>
      </c>
      <c r="Y34" s="125">
        <f t="shared" si="21"/>
        <v>79240</v>
      </c>
      <c r="Z34" s="125">
        <f t="shared" si="21"/>
        <v>60340</v>
      </c>
      <c r="AA34" s="125">
        <f t="shared" si="21"/>
        <v>59640</v>
      </c>
      <c r="AB34" s="125">
        <f t="shared" si="21"/>
        <v>69080</v>
      </c>
      <c r="AC34" s="125">
        <f t="shared" si="21"/>
        <v>92750</v>
      </c>
      <c r="AD34" s="124">
        <f t="shared" si="21"/>
        <v>90800</v>
      </c>
      <c r="AE34" s="123">
        <f>SUM(S34:AD34)</f>
        <v>878210</v>
      </c>
      <c r="AF34" s="122">
        <f t="shared" si="8"/>
        <v>302470</v>
      </c>
      <c r="AG34" s="116"/>
      <c r="AH34" s="126" t="str">
        <f>AH27</f>
        <v>Product / Service 5</v>
      </c>
      <c r="AI34" s="125">
        <f t="shared" ref="AI34:AT34" si="22">AI12*AI27</f>
        <v>88020</v>
      </c>
      <c r="AJ34" s="125">
        <f t="shared" si="22"/>
        <v>145460</v>
      </c>
      <c r="AK34" s="125">
        <f t="shared" si="22"/>
        <v>85720</v>
      </c>
      <c r="AL34" s="125">
        <f t="shared" si="22"/>
        <v>86440</v>
      </c>
      <c r="AM34" s="125">
        <f t="shared" si="22"/>
        <v>115000</v>
      </c>
      <c r="AN34" s="125">
        <f t="shared" si="22"/>
        <v>138000</v>
      </c>
      <c r="AO34" s="125">
        <f t="shared" si="22"/>
        <v>148220</v>
      </c>
      <c r="AP34" s="125">
        <f t="shared" si="22"/>
        <v>91460</v>
      </c>
      <c r="AQ34" s="125">
        <f t="shared" si="22"/>
        <v>99980</v>
      </c>
      <c r="AR34" s="125">
        <f t="shared" si="22"/>
        <v>80720</v>
      </c>
      <c r="AS34" s="125">
        <f t="shared" si="22"/>
        <v>169425</v>
      </c>
      <c r="AT34" s="124">
        <f t="shared" si="22"/>
        <v>160525</v>
      </c>
      <c r="AU34" s="123">
        <f>SUM(AI34:AT34)</f>
        <v>1408970</v>
      </c>
      <c r="AV34" s="122">
        <f t="shared" si="10"/>
        <v>530760</v>
      </c>
      <c r="AW34" s="116"/>
      <c r="AX34"/>
    </row>
    <row r="35" spans="2:50" s="115" customFormat="1" ht="20" customHeight="1">
      <c r="B35" s="121"/>
      <c r="C35" s="111" t="s">
        <v>198</v>
      </c>
      <c r="D35" s="110">
        <f t="shared" ref="D35:O35" si="23">SUM(D30:D34)</f>
        <v>114350</v>
      </c>
      <c r="E35" s="110">
        <f t="shared" si="23"/>
        <v>165800</v>
      </c>
      <c r="F35" s="110">
        <f t="shared" si="23"/>
        <v>152557</v>
      </c>
      <c r="G35" s="110">
        <f t="shared" si="23"/>
        <v>171421</v>
      </c>
      <c r="H35" s="110">
        <f t="shared" si="23"/>
        <v>161618</v>
      </c>
      <c r="I35" s="110">
        <f t="shared" si="23"/>
        <v>166870</v>
      </c>
      <c r="J35" s="110">
        <f t="shared" si="23"/>
        <v>132884</v>
      </c>
      <c r="K35" s="110">
        <f t="shared" si="23"/>
        <v>170481</v>
      </c>
      <c r="L35" s="110">
        <f t="shared" si="23"/>
        <v>203968</v>
      </c>
      <c r="M35" s="110">
        <f t="shared" si="23"/>
        <v>171681</v>
      </c>
      <c r="N35" s="110">
        <f t="shared" si="23"/>
        <v>166247</v>
      </c>
      <c r="O35" s="119">
        <f t="shared" si="23"/>
        <v>201651</v>
      </c>
      <c r="P35" s="118">
        <f>SUM(P29:P34)</f>
        <v>1979528</v>
      </c>
      <c r="Q35" s="116"/>
      <c r="R35" s="111" t="s">
        <v>195</v>
      </c>
      <c r="S35" s="110">
        <f t="shared" ref="S35:AD35" si="24">SUM(S30:S34)</f>
        <v>195956</v>
      </c>
      <c r="T35" s="110">
        <f t="shared" si="24"/>
        <v>240945</v>
      </c>
      <c r="U35" s="110">
        <f t="shared" si="24"/>
        <v>235555</v>
      </c>
      <c r="V35" s="110">
        <f t="shared" si="24"/>
        <v>211305</v>
      </c>
      <c r="W35" s="110">
        <f t="shared" si="24"/>
        <v>232213</v>
      </c>
      <c r="X35" s="110">
        <f t="shared" si="24"/>
        <v>247021</v>
      </c>
      <c r="Y35" s="110">
        <f t="shared" si="24"/>
        <v>254266</v>
      </c>
      <c r="Z35" s="110">
        <f t="shared" si="24"/>
        <v>200836</v>
      </c>
      <c r="AA35" s="110">
        <f t="shared" si="24"/>
        <v>222280</v>
      </c>
      <c r="AB35" s="110">
        <f t="shared" si="24"/>
        <v>227616</v>
      </c>
      <c r="AC35" s="110">
        <f t="shared" si="24"/>
        <v>286221</v>
      </c>
      <c r="AD35" s="119">
        <f t="shared" si="24"/>
        <v>274416</v>
      </c>
      <c r="AE35" s="118">
        <f>SUM(AE29:AE34)</f>
        <v>2828630</v>
      </c>
      <c r="AF35" s="117">
        <f t="shared" si="8"/>
        <v>849102</v>
      </c>
      <c r="AG35" s="116"/>
      <c r="AH35" s="111" t="s">
        <v>192</v>
      </c>
      <c r="AI35" s="110">
        <f t="shared" ref="AI35:AT35" si="25">SUM(AI30:AI34)</f>
        <v>432976</v>
      </c>
      <c r="AJ35" s="110">
        <f t="shared" si="25"/>
        <v>414652</v>
      </c>
      <c r="AK35" s="110">
        <f t="shared" si="25"/>
        <v>354787</v>
      </c>
      <c r="AL35" s="110">
        <f t="shared" si="25"/>
        <v>313504</v>
      </c>
      <c r="AM35" s="110">
        <f t="shared" si="25"/>
        <v>385676</v>
      </c>
      <c r="AN35" s="110">
        <f t="shared" si="25"/>
        <v>431520</v>
      </c>
      <c r="AO35" s="110">
        <f t="shared" si="25"/>
        <v>426803</v>
      </c>
      <c r="AP35" s="110">
        <f t="shared" si="25"/>
        <v>402533</v>
      </c>
      <c r="AQ35" s="110">
        <f t="shared" si="25"/>
        <v>328813</v>
      </c>
      <c r="AR35" s="110">
        <f t="shared" si="25"/>
        <v>317269</v>
      </c>
      <c r="AS35" s="110">
        <f t="shared" si="25"/>
        <v>479413</v>
      </c>
      <c r="AT35" s="119">
        <f t="shared" si="25"/>
        <v>516463</v>
      </c>
      <c r="AU35" s="118">
        <f>SUM(AU29:AU34)</f>
        <v>4804409</v>
      </c>
      <c r="AV35" s="117">
        <f t="shared" si="10"/>
        <v>1975779</v>
      </c>
      <c r="AW35" s="116"/>
      <c r="AX35"/>
    </row>
    <row r="36" spans="2:50" s="115" customFormat="1" ht="9.5" customHeight="1">
      <c r="B36" s="121"/>
      <c r="C36" s="136"/>
      <c r="D36" s="116"/>
      <c r="E36" s="116"/>
      <c r="F36" s="116"/>
      <c r="G36" s="116"/>
      <c r="H36" s="116"/>
      <c r="I36" s="116"/>
      <c r="J36" s="116"/>
      <c r="K36" s="116"/>
      <c r="L36" s="116"/>
      <c r="M36" s="116"/>
      <c r="N36" s="116"/>
      <c r="O36" s="116"/>
      <c r="P36" s="132"/>
      <c r="Q36" s="116"/>
      <c r="R36" s="136"/>
      <c r="S36" s="116"/>
      <c r="T36" s="116"/>
      <c r="U36" s="116"/>
      <c r="V36" s="116"/>
      <c r="W36" s="116"/>
      <c r="X36" s="116"/>
      <c r="Y36" s="116"/>
      <c r="Z36" s="116"/>
      <c r="AA36" s="116"/>
      <c r="AB36" s="116"/>
      <c r="AC36" s="116"/>
      <c r="AD36" s="116"/>
      <c r="AE36" s="132"/>
      <c r="AF36" s="132"/>
      <c r="AG36" s="116"/>
      <c r="AH36" s="136"/>
      <c r="AI36" s="116"/>
      <c r="AJ36" s="116"/>
      <c r="AK36" s="116"/>
      <c r="AL36" s="116"/>
      <c r="AM36" s="116"/>
      <c r="AN36" s="116"/>
      <c r="AO36" s="116"/>
      <c r="AP36" s="116"/>
      <c r="AQ36" s="116"/>
      <c r="AR36" s="116"/>
      <c r="AS36" s="116"/>
      <c r="AT36" s="116"/>
      <c r="AU36" s="132"/>
      <c r="AV36" s="132"/>
      <c r="AW36" s="116"/>
      <c r="AX36"/>
    </row>
    <row r="37" spans="2:50" s="115" customFormat="1" ht="20" customHeight="1">
      <c r="B37" s="121"/>
      <c r="C37" s="135" t="s">
        <v>204</v>
      </c>
      <c r="D37" s="134"/>
      <c r="E37" s="116"/>
      <c r="F37" s="116"/>
      <c r="G37" s="116"/>
      <c r="H37" s="116"/>
      <c r="I37" s="116"/>
      <c r="J37" s="116"/>
      <c r="K37" s="116"/>
      <c r="L37" s="116"/>
      <c r="M37" s="116"/>
      <c r="N37" s="116"/>
      <c r="O37" s="116"/>
      <c r="P37" s="133" t="s">
        <v>203</v>
      </c>
      <c r="Q37" s="116"/>
      <c r="R37" s="135" t="s">
        <v>204</v>
      </c>
      <c r="S37" s="134"/>
      <c r="T37" s="116"/>
      <c r="U37" s="116"/>
      <c r="V37" s="116"/>
      <c r="W37" s="116"/>
      <c r="X37" s="116"/>
      <c r="Y37" s="116"/>
      <c r="Z37" s="116"/>
      <c r="AA37" s="116"/>
      <c r="AB37" s="116"/>
      <c r="AC37" s="116"/>
      <c r="AD37" s="116"/>
      <c r="AE37" s="133" t="s">
        <v>203</v>
      </c>
      <c r="AF37" s="132" t="s">
        <v>200</v>
      </c>
      <c r="AG37" s="116"/>
      <c r="AH37" s="135" t="s">
        <v>204</v>
      </c>
      <c r="AI37" s="134"/>
      <c r="AJ37" s="116"/>
      <c r="AK37" s="116"/>
      <c r="AL37" s="116"/>
      <c r="AM37" s="116"/>
      <c r="AN37" s="116"/>
      <c r="AO37" s="116"/>
      <c r="AP37" s="116"/>
      <c r="AQ37" s="116"/>
      <c r="AR37" s="116"/>
      <c r="AS37" s="116"/>
      <c r="AT37" s="116"/>
      <c r="AU37" s="133" t="s">
        <v>203</v>
      </c>
      <c r="AV37" s="132" t="s">
        <v>200</v>
      </c>
      <c r="AW37" s="116"/>
      <c r="AX37"/>
    </row>
    <row r="38" spans="2:50" s="115" customFormat="1" ht="20" customHeight="1">
      <c r="B38" s="121"/>
      <c r="C38" s="131" t="str">
        <f>C8</f>
        <v>Product / Service 1</v>
      </c>
      <c r="D38" s="140">
        <f t="shared" ref="D38:O38" si="26">D23-D16</f>
        <v>7</v>
      </c>
      <c r="E38" s="140">
        <f t="shared" si="26"/>
        <v>7</v>
      </c>
      <c r="F38" s="140">
        <f t="shared" si="26"/>
        <v>7</v>
      </c>
      <c r="G38" s="140">
        <f t="shared" si="26"/>
        <v>6.5</v>
      </c>
      <c r="H38" s="140">
        <f t="shared" si="26"/>
        <v>6.5</v>
      </c>
      <c r="I38" s="140">
        <f t="shared" si="26"/>
        <v>6.5</v>
      </c>
      <c r="J38" s="140">
        <f t="shared" si="26"/>
        <v>6.5</v>
      </c>
      <c r="K38" s="140">
        <f t="shared" si="26"/>
        <v>6.5</v>
      </c>
      <c r="L38" s="140">
        <f t="shared" si="26"/>
        <v>6.5</v>
      </c>
      <c r="M38" s="140">
        <f t="shared" si="26"/>
        <v>7</v>
      </c>
      <c r="N38" s="140">
        <f t="shared" si="26"/>
        <v>9</v>
      </c>
      <c r="O38" s="139">
        <f t="shared" si="26"/>
        <v>9</v>
      </c>
      <c r="P38" s="138">
        <f>AVERAGE(D38:O38)</f>
        <v>7.083333333333333</v>
      </c>
      <c r="Q38" s="116"/>
      <c r="R38" s="131" t="str">
        <f>R8</f>
        <v>Product / Service 1</v>
      </c>
      <c r="S38" s="140">
        <f t="shared" ref="S38:AD38" si="27">S23-S16</f>
        <v>7.1</v>
      </c>
      <c r="T38" s="140">
        <f t="shared" si="27"/>
        <v>7.1</v>
      </c>
      <c r="U38" s="140">
        <f t="shared" si="27"/>
        <v>7.1</v>
      </c>
      <c r="V38" s="140">
        <f t="shared" si="27"/>
        <v>7.1</v>
      </c>
      <c r="W38" s="140">
        <f t="shared" si="27"/>
        <v>7.1</v>
      </c>
      <c r="X38" s="140">
        <f t="shared" si="27"/>
        <v>7.1</v>
      </c>
      <c r="Y38" s="140">
        <f t="shared" si="27"/>
        <v>7.1</v>
      </c>
      <c r="Z38" s="140">
        <f t="shared" si="27"/>
        <v>7.1</v>
      </c>
      <c r="AA38" s="140">
        <f t="shared" si="27"/>
        <v>7.1</v>
      </c>
      <c r="AB38" s="140">
        <f t="shared" si="27"/>
        <v>7</v>
      </c>
      <c r="AC38" s="140">
        <f t="shared" si="27"/>
        <v>9.1</v>
      </c>
      <c r="AD38" s="139">
        <f t="shared" si="27"/>
        <v>9.1</v>
      </c>
      <c r="AE38" s="138">
        <f>AVERAGE(S38:AD38)</f>
        <v>7.4249999999999998</v>
      </c>
      <c r="AF38" s="137">
        <f>AE38-P38</f>
        <v>0.34166666666666679</v>
      </c>
      <c r="AG38" s="116"/>
      <c r="AH38" s="131" t="str">
        <f>AH8</f>
        <v>Product / Service 1</v>
      </c>
      <c r="AI38" s="140">
        <f t="shared" ref="AI38:AT38" si="28">AI23-AI16</f>
        <v>7.1</v>
      </c>
      <c r="AJ38" s="140">
        <f t="shared" si="28"/>
        <v>7.1</v>
      </c>
      <c r="AK38" s="140">
        <f t="shared" si="28"/>
        <v>7.2</v>
      </c>
      <c r="AL38" s="140">
        <f t="shared" si="28"/>
        <v>7.2</v>
      </c>
      <c r="AM38" s="140">
        <f t="shared" si="28"/>
        <v>7.2</v>
      </c>
      <c r="AN38" s="140">
        <f t="shared" si="28"/>
        <v>7.1</v>
      </c>
      <c r="AO38" s="140">
        <f t="shared" si="28"/>
        <v>7.1</v>
      </c>
      <c r="AP38" s="140">
        <f t="shared" si="28"/>
        <v>7.1</v>
      </c>
      <c r="AQ38" s="140">
        <f t="shared" si="28"/>
        <v>7.1</v>
      </c>
      <c r="AR38" s="140">
        <f t="shared" si="28"/>
        <v>7.2</v>
      </c>
      <c r="AS38" s="140">
        <f t="shared" si="28"/>
        <v>9.1</v>
      </c>
      <c r="AT38" s="139">
        <f t="shared" si="28"/>
        <v>9.1</v>
      </c>
      <c r="AU38" s="138">
        <f>AVERAGE(AI38:AT38)</f>
        <v>7.4666666666666659</v>
      </c>
      <c r="AV38" s="137">
        <f>AU38-AE38</f>
        <v>4.1666666666666075E-2</v>
      </c>
      <c r="AW38" s="116"/>
      <c r="AX38"/>
    </row>
    <row r="39" spans="2:50" s="115" customFormat="1" ht="20" customHeight="1">
      <c r="B39" s="121"/>
      <c r="C39" s="131" t="str">
        <f>C9</f>
        <v>Product / Service 2</v>
      </c>
      <c r="D39" s="140">
        <f t="shared" ref="D39:O39" si="29">D24-D17</f>
        <v>8</v>
      </c>
      <c r="E39" s="140">
        <f t="shared" si="29"/>
        <v>8</v>
      </c>
      <c r="F39" s="140">
        <f t="shared" si="29"/>
        <v>8</v>
      </c>
      <c r="G39" s="140">
        <f t="shared" si="29"/>
        <v>7.5</v>
      </c>
      <c r="H39" s="140">
        <f t="shared" si="29"/>
        <v>7.5</v>
      </c>
      <c r="I39" s="140">
        <f t="shared" si="29"/>
        <v>7.5</v>
      </c>
      <c r="J39" s="140">
        <f t="shared" si="29"/>
        <v>7.5</v>
      </c>
      <c r="K39" s="140">
        <f t="shared" si="29"/>
        <v>7.5</v>
      </c>
      <c r="L39" s="140">
        <f t="shared" si="29"/>
        <v>7.5</v>
      </c>
      <c r="M39" s="140">
        <f t="shared" si="29"/>
        <v>8</v>
      </c>
      <c r="N39" s="140">
        <f t="shared" si="29"/>
        <v>10</v>
      </c>
      <c r="O39" s="139">
        <f t="shared" si="29"/>
        <v>10</v>
      </c>
      <c r="P39" s="138">
        <f>AVERAGE(D39:O39)</f>
        <v>8.0833333333333339</v>
      </c>
      <c r="Q39" s="116"/>
      <c r="R39" s="131" t="str">
        <f>R9</f>
        <v>Product / Service 2</v>
      </c>
      <c r="S39" s="140">
        <f t="shared" ref="S39:AD39" si="30">S24-S17</f>
        <v>8.0500000000000007</v>
      </c>
      <c r="T39" s="140">
        <f t="shared" si="30"/>
        <v>8.0500000000000007</v>
      </c>
      <c r="U39" s="140">
        <f t="shared" si="30"/>
        <v>8.0500000000000007</v>
      </c>
      <c r="V39" s="140">
        <f t="shared" si="30"/>
        <v>8.1</v>
      </c>
      <c r="W39" s="140">
        <f t="shared" si="30"/>
        <v>8.1999999999999993</v>
      </c>
      <c r="X39" s="140">
        <f t="shared" si="30"/>
        <v>8.3000000000000007</v>
      </c>
      <c r="Y39" s="140">
        <f t="shared" si="30"/>
        <v>8.0500000000000007</v>
      </c>
      <c r="Z39" s="140">
        <f t="shared" si="30"/>
        <v>8</v>
      </c>
      <c r="AA39" s="140">
        <f t="shared" si="30"/>
        <v>8</v>
      </c>
      <c r="AB39" s="140">
        <f t="shared" si="30"/>
        <v>8.0500000000000007</v>
      </c>
      <c r="AC39" s="140">
        <f t="shared" si="30"/>
        <v>10.050000000000001</v>
      </c>
      <c r="AD39" s="139">
        <f t="shared" si="30"/>
        <v>10</v>
      </c>
      <c r="AE39" s="138">
        <f>AVERAGE(S39:AD39)</f>
        <v>8.4083333333333332</v>
      </c>
      <c r="AF39" s="137">
        <f>AE39-P39</f>
        <v>0.32499999999999929</v>
      </c>
      <c r="AG39" s="116"/>
      <c r="AH39" s="131" t="str">
        <f>AH9</f>
        <v>Product / Service 2</v>
      </c>
      <c r="AI39" s="140">
        <f t="shared" ref="AI39:AT39" si="31">AI24-AI17</f>
        <v>8</v>
      </c>
      <c r="AJ39" s="140">
        <f t="shared" si="31"/>
        <v>8</v>
      </c>
      <c r="AK39" s="140">
        <f t="shared" si="31"/>
        <v>8.1999999999999993</v>
      </c>
      <c r="AL39" s="140">
        <f t="shared" si="31"/>
        <v>8.1999999999999993</v>
      </c>
      <c r="AM39" s="140">
        <f t="shared" si="31"/>
        <v>8.1999999999999993</v>
      </c>
      <c r="AN39" s="140">
        <f t="shared" si="31"/>
        <v>8.1999999999999993</v>
      </c>
      <c r="AO39" s="140">
        <f t="shared" si="31"/>
        <v>8.1999999999999993</v>
      </c>
      <c r="AP39" s="140">
        <f t="shared" si="31"/>
        <v>8.1999999999999993</v>
      </c>
      <c r="AQ39" s="140">
        <f t="shared" si="31"/>
        <v>8.1999999999999993</v>
      </c>
      <c r="AR39" s="140">
        <f t="shared" si="31"/>
        <v>8.1999999999999993</v>
      </c>
      <c r="AS39" s="140">
        <f t="shared" si="31"/>
        <v>10.199999999999999</v>
      </c>
      <c r="AT39" s="139">
        <f t="shared" si="31"/>
        <v>10.199999999999999</v>
      </c>
      <c r="AU39" s="138">
        <f>AVERAGE(AI39:AT39)</f>
        <v>8.5000000000000018</v>
      </c>
      <c r="AV39" s="137">
        <f>AU39-AE39</f>
        <v>9.1666666666668561E-2</v>
      </c>
      <c r="AW39" s="116"/>
      <c r="AX39"/>
    </row>
    <row r="40" spans="2:50" s="115" customFormat="1" ht="20" customHeight="1">
      <c r="B40" s="121"/>
      <c r="C40" s="131" t="str">
        <f>C10</f>
        <v>Product / Service 3</v>
      </c>
      <c r="D40" s="140">
        <f t="shared" ref="D40:O40" si="32">D25-D18</f>
        <v>9</v>
      </c>
      <c r="E40" s="140">
        <f t="shared" si="32"/>
        <v>9</v>
      </c>
      <c r="F40" s="140">
        <f t="shared" si="32"/>
        <v>9</v>
      </c>
      <c r="G40" s="140">
        <f t="shared" si="32"/>
        <v>8.5</v>
      </c>
      <c r="H40" s="140">
        <f t="shared" si="32"/>
        <v>8.5</v>
      </c>
      <c r="I40" s="140">
        <f t="shared" si="32"/>
        <v>8.5</v>
      </c>
      <c r="J40" s="140">
        <f t="shared" si="32"/>
        <v>8.5</v>
      </c>
      <c r="K40" s="140">
        <f t="shared" si="32"/>
        <v>8.5</v>
      </c>
      <c r="L40" s="140">
        <f t="shared" si="32"/>
        <v>8.5</v>
      </c>
      <c r="M40" s="140">
        <f t="shared" si="32"/>
        <v>9</v>
      </c>
      <c r="N40" s="140">
        <f t="shared" si="32"/>
        <v>12</v>
      </c>
      <c r="O40" s="139">
        <f t="shared" si="32"/>
        <v>12</v>
      </c>
      <c r="P40" s="138">
        <f>AVERAGE(D40:O40)</f>
        <v>9.25</v>
      </c>
      <c r="Q40" s="116"/>
      <c r="R40" s="131" t="str">
        <f>R10</f>
        <v>Product / Service 3</v>
      </c>
      <c r="S40" s="140">
        <f t="shared" ref="S40:AD40" si="33">S25-S18</f>
        <v>9.5</v>
      </c>
      <c r="T40" s="140">
        <f t="shared" si="33"/>
        <v>9.4</v>
      </c>
      <c r="U40" s="140">
        <f t="shared" si="33"/>
        <v>9.3000000000000007</v>
      </c>
      <c r="V40" s="140">
        <f t="shared" si="33"/>
        <v>9.1</v>
      </c>
      <c r="W40" s="140">
        <f t="shared" si="33"/>
        <v>8.5</v>
      </c>
      <c r="X40" s="140">
        <f t="shared" si="33"/>
        <v>9</v>
      </c>
      <c r="Y40" s="140">
        <f t="shared" si="33"/>
        <v>9</v>
      </c>
      <c r="Z40" s="140">
        <f t="shared" si="33"/>
        <v>9</v>
      </c>
      <c r="AA40" s="140">
        <f t="shared" si="33"/>
        <v>9</v>
      </c>
      <c r="AB40" s="140">
        <f t="shared" si="33"/>
        <v>9</v>
      </c>
      <c r="AC40" s="140">
        <f t="shared" si="33"/>
        <v>12.1</v>
      </c>
      <c r="AD40" s="139">
        <f t="shared" si="33"/>
        <v>12.1</v>
      </c>
      <c r="AE40" s="138">
        <f>AVERAGE(S40:AD40)</f>
        <v>9.5833333333333321</v>
      </c>
      <c r="AF40" s="137">
        <f>AE40-P40</f>
        <v>0.33333333333333215</v>
      </c>
      <c r="AG40" s="116"/>
      <c r="AH40" s="131" t="str">
        <f>AH10</f>
        <v>Product / Service 3</v>
      </c>
      <c r="AI40" s="140">
        <f t="shared" ref="AI40:AT40" si="34">AI25-AI18</f>
        <v>9</v>
      </c>
      <c r="AJ40" s="140">
        <f t="shared" si="34"/>
        <v>9</v>
      </c>
      <c r="AK40" s="140">
        <f t="shared" si="34"/>
        <v>9</v>
      </c>
      <c r="AL40" s="140">
        <f t="shared" si="34"/>
        <v>9</v>
      </c>
      <c r="AM40" s="140">
        <f t="shared" si="34"/>
        <v>9</v>
      </c>
      <c r="AN40" s="140">
        <f t="shared" si="34"/>
        <v>9</v>
      </c>
      <c r="AO40" s="140">
        <f t="shared" si="34"/>
        <v>9</v>
      </c>
      <c r="AP40" s="140">
        <f t="shared" si="34"/>
        <v>9</v>
      </c>
      <c r="AQ40" s="140">
        <f t="shared" si="34"/>
        <v>9</v>
      </c>
      <c r="AR40" s="140">
        <f t="shared" si="34"/>
        <v>9</v>
      </c>
      <c r="AS40" s="140">
        <f t="shared" si="34"/>
        <v>12</v>
      </c>
      <c r="AT40" s="139">
        <f t="shared" si="34"/>
        <v>12</v>
      </c>
      <c r="AU40" s="138">
        <f>AVERAGE(AI40:AT40)</f>
        <v>9.5</v>
      </c>
      <c r="AV40" s="137">
        <f>AU40-AE40</f>
        <v>-8.3333333333332149E-2</v>
      </c>
      <c r="AW40" s="116"/>
      <c r="AX40"/>
    </row>
    <row r="41" spans="2:50" s="115" customFormat="1" ht="20" customHeight="1">
      <c r="B41" s="121"/>
      <c r="C41" s="131" t="str">
        <f>C11</f>
        <v>Product / Service 4</v>
      </c>
      <c r="D41" s="140">
        <f t="shared" ref="D41:O41" si="35">D26-D19</f>
        <v>11</v>
      </c>
      <c r="E41" s="140">
        <f t="shared" si="35"/>
        <v>11</v>
      </c>
      <c r="F41" s="140">
        <f t="shared" si="35"/>
        <v>11</v>
      </c>
      <c r="G41" s="140">
        <f t="shared" si="35"/>
        <v>10.5</v>
      </c>
      <c r="H41" s="140">
        <f t="shared" si="35"/>
        <v>10.5</v>
      </c>
      <c r="I41" s="140">
        <f t="shared" si="35"/>
        <v>10.5</v>
      </c>
      <c r="J41" s="140">
        <f t="shared" si="35"/>
        <v>10.5</v>
      </c>
      <c r="K41" s="140">
        <f t="shared" si="35"/>
        <v>10.5</v>
      </c>
      <c r="L41" s="140">
        <f t="shared" si="35"/>
        <v>10.5</v>
      </c>
      <c r="M41" s="140">
        <f t="shared" si="35"/>
        <v>11</v>
      </c>
      <c r="N41" s="140">
        <f t="shared" si="35"/>
        <v>13</v>
      </c>
      <c r="O41" s="139">
        <f t="shared" si="35"/>
        <v>13</v>
      </c>
      <c r="P41" s="138">
        <f>AVERAGE(D41:O41)</f>
        <v>11.083333333333334</v>
      </c>
      <c r="Q41" s="116"/>
      <c r="R41" s="131" t="str">
        <f>R11</f>
        <v>Product / Service 4</v>
      </c>
      <c r="S41" s="140">
        <f t="shared" ref="S41:AD41" si="36">S26-S19</f>
        <v>11.2</v>
      </c>
      <c r="T41" s="140">
        <f t="shared" si="36"/>
        <v>11.1</v>
      </c>
      <c r="U41" s="140">
        <f t="shared" si="36"/>
        <v>11</v>
      </c>
      <c r="V41" s="140">
        <f t="shared" si="36"/>
        <v>10.5</v>
      </c>
      <c r="W41" s="140">
        <f t="shared" si="36"/>
        <v>10.5</v>
      </c>
      <c r="X41" s="140">
        <f t="shared" si="36"/>
        <v>10.5</v>
      </c>
      <c r="Y41" s="140">
        <f t="shared" si="36"/>
        <v>11</v>
      </c>
      <c r="Z41" s="140">
        <f t="shared" si="36"/>
        <v>11</v>
      </c>
      <c r="AA41" s="140">
        <f t="shared" si="36"/>
        <v>11</v>
      </c>
      <c r="AB41" s="140">
        <f t="shared" si="36"/>
        <v>11</v>
      </c>
      <c r="AC41" s="140">
        <f t="shared" si="36"/>
        <v>13</v>
      </c>
      <c r="AD41" s="139">
        <f t="shared" si="36"/>
        <v>13</v>
      </c>
      <c r="AE41" s="138">
        <f>AVERAGE(S41:AD41)</f>
        <v>11.233333333333334</v>
      </c>
      <c r="AF41" s="137">
        <f>AE41-P41</f>
        <v>0.15000000000000036</v>
      </c>
      <c r="AG41" s="116"/>
      <c r="AH41" s="131" t="str">
        <f>AH11</f>
        <v>Product / Service 4</v>
      </c>
      <c r="AI41" s="140">
        <f t="shared" ref="AI41:AT41" si="37">AI26-AI19</f>
        <v>11</v>
      </c>
      <c r="AJ41" s="140">
        <f t="shared" si="37"/>
        <v>11.1</v>
      </c>
      <c r="AK41" s="140">
        <f t="shared" si="37"/>
        <v>11.1</v>
      </c>
      <c r="AL41" s="140">
        <f t="shared" si="37"/>
        <v>11.1</v>
      </c>
      <c r="AM41" s="140">
        <f t="shared" si="37"/>
        <v>11.1</v>
      </c>
      <c r="AN41" s="140">
        <f t="shared" si="37"/>
        <v>11.1</v>
      </c>
      <c r="AO41" s="140">
        <f t="shared" si="37"/>
        <v>11.1</v>
      </c>
      <c r="AP41" s="140">
        <f t="shared" si="37"/>
        <v>11.1</v>
      </c>
      <c r="AQ41" s="140">
        <f t="shared" si="37"/>
        <v>11.1</v>
      </c>
      <c r="AR41" s="140">
        <f t="shared" si="37"/>
        <v>11.1</v>
      </c>
      <c r="AS41" s="140">
        <f t="shared" si="37"/>
        <v>13.1</v>
      </c>
      <c r="AT41" s="139">
        <f t="shared" si="37"/>
        <v>13.1</v>
      </c>
      <c r="AU41" s="138">
        <f>AVERAGE(AI41:AT41)</f>
        <v>11.424999999999997</v>
      </c>
      <c r="AV41" s="137">
        <f>AU41-AE41</f>
        <v>0.19166666666666288</v>
      </c>
      <c r="AW41" s="116"/>
      <c r="AX41"/>
    </row>
    <row r="42" spans="2:50" s="115" customFormat="1" ht="20" customHeight="1">
      <c r="B42" s="121"/>
      <c r="C42" s="131" t="str">
        <f>C12</f>
        <v>Product / Service 5</v>
      </c>
      <c r="D42" s="140">
        <f t="shared" ref="D42:O42" si="38">D27-D20</f>
        <v>15</v>
      </c>
      <c r="E42" s="140">
        <f t="shared" si="38"/>
        <v>15</v>
      </c>
      <c r="F42" s="140">
        <f t="shared" si="38"/>
        <v>15</v>
      </c>
      <c r="G42" s="140">
        <f t="shared" si="38"/>
        <v>14.5</v>
      </c>
      <c r="H42" s="140">
        <f t="shared" si="38"/>
        <v>14.5</v>
      </c>
      <c r="I42" s="140">
        <f t="shared" si="38"/>
        <v>14.5</v>
      </c>
      <c r="J42" s="140">
        <f t="shared" si="38"/>
        <v>14.5</v>
      </c>
      <c r="K42" s="140">
        <f t="shared" si="38"/>
        <v>14.5</v>
      </c>
      <c r="L42" s="140">
        <f t="shared" si="38"/>
        <v>14.5</v>
      </c>
      <c r="M42" s="140">
        <f t="shared" si="38"/>
        <v>15</v>
      </c>
      <c r="N42" s="140">
        <f t="shared" si="38"/>
        <v>20</v>
      </c>
      <c r="O42" s="139">
        <f t="shared" si="38"/>
        <v>20</v>
      </c>
      <c r="P42" s="138">
        <f>AVERAGE(D42:O42)</f>
        <v>15.583333333333334</v>
      </c>
      <c r="Q42" s="116"/>
      <c r="R42" s="131" t="str">
        <f>R12</f>
        <v>Product / Service 5</v>
      </c>
      <c r="S42" s="140">
        <f t="shared" ref="S42:AD42" si="39">S27-S20</f>
        <v>14</v>
      </c>
      <c r="T42" s="140">
        <f t="shared" si="39"/>
        <v>14</v>
      </c>
      <c r="U42" s="140">
        <f t="shared" si="39"/>
        <v>14</v>
      </c>
      <c r="V42" s="140">
        <f t="shared" si="39"/>
        <v>14</v>
      </c>
      <c r="W42" s="140">
        <f t="shared" si="39"/>
        <v>14</v>
      </c>
      <c r="X42" s="140">
        <f t="shared" si="39"/>
        <v>14</v>
      </c>
      <c r="Y42" s="140">
        <f t="shared" si="39"/>
        <v>14</v>
      </c>
      <c r="Z42" s="140">
        <f t="shared" si="39"/>
        <v>14</v>
      </c>
      <c r="AA42" s="140">
        <f t="shared" si="39"/>
        <v>14</v>
      </c>
      <c r="AB42" s="140">
        <f t="shared" si="39"/>
        <v>14</v>
      </c>
      <c r="AC42" s="140">
        <f t="shared" si="39"/>
        <v>19</v>
      </c>
      <c r="AD42" s="139">
        <f t="shared" si="39"/>
        <v>18.5</v>
      </c>
      <c r="AE42" s="138">
        <f>AVERAGE(S42:AD42)</f>
        <v>14.791666666666666</v>
      </c>
      <c r="AF42" s="137">
        <f>AE42-P42</f>
        <v>-0.79166666666666785</v>
      </c>
      <c r="AG42" s="116"/>
      <c r="AH42" s="131" t="str">
        <f>AH12</f>
        <v>Product / Service 5</v>
      </c>
      <c r="AI42" s="140">
        <f t="shared" ref="AI42:AT42" si="40">AI27-AI20</f>
        <v>13.5</v>
      </c>
      <c r="AJ42" s="140">
        <f t="shared" si="40"/>
        <v>13.5</v>
      </c>
      <c r="AK42" s="140">
        <f t="shared" si="40"/>
        <v>13.75</v>
      </c>
      <c r="AL42" s="140">
        <f t="shared" si="40"/>
        <v>13.75</v>
      </c>
      <c r="AM42" s="140">
        <f t="shared" si="40"/>
        <v>14.1</v>
      </c>
      <c r="AN42" s="140">
        <f t="shared" si="40"/>
        <v>14.1</v>
      </c>
      <c r="AO42" s="140">
        <f t="shared" si="40"/>
        <v>14.5</v>
      </c>
      <c r="AP42" s="140">
        <f t="shared" si="40"/>
        <v>14.5</v>
      </c>
      <c r="AQ42" s="140">
        <f t="shared" si="40"/>
        <v>14.5</v>
      </c>
      <c r="AR42" s="140">
        <f t="shared" si="40"/>
        <v>14.5</v>
      </c>
      <c r="AS42" s="140">
        <f t="shared" si="40"/>
        <v>19.5</v>
      </c>
      <c r="AT42" s="139">
        <f t="shared" si="40"/>
        <v>19.5</v>
      </c>
      <c r="AU42" s="138">
        <f>AVERAGE(AI42:AT42)</f>
        <v>14.975</v>
      </c>
      <c r="AV42" s="137">
        <f>AU42-AE42</f>
        <v>0.18333333333333357</v>
      </c>
      <c r="AW42" s="116"/>
      <c r="AX42"/>
    </row>
    <row r="43" spans="2:50" s="115" customFormat="1" ht="9.5" customHeight="1">
      <c r="B43" s="121"/>
      <c r="C43" s="136"/>
      <c r="D43" s="116"/>
      <c r="E43" s="116"/>
      <c r="F43" s="116"/>
      <c r="G43" s="116"/>
      <c r="H43" s="116"/>
      <c r="I43" s="116"/>
      <c r="J43" s="116"/>
      <c r="K43" s="116"/>
      <c r="L43" s="116"/>
      <c r="M43" s="116"/>
      <c r="N43" s="116"/>
      <c r="O43" s="116"/>
      <c r="P43" s="132"/>
      <c r="Q43" s="116"/>
      <c r="R43" s="136"/>
      <c r="S43" s="116"/>
      <c r="T43" s="116"/>
      <c r="U43" s="116"/>
      <c r="V43" s="116"/>
      <c r="W43" s="116"/>
      <c r="X43" s="116"/>
      <c r="Y43" s="116"/>
      <c r="Z43" s="116"/>
      <c r="AA43" s="116"/>
      <c r="AB43" s="116"/>
      <c r="AC43" s="116"/>
      <c r="AD43" s="116"/>
      <c r="AE43" s="132"/>
      <c r="AF43" s="132"/>
      <c r="AG43" s="116"/>
      <c r="AH43" s="136"/>
      <c r="AI43" s="116"/>
      <c r="AJ43" s="116"/>
      <c r="AK43" s="116"/>
      <c r="AL43" s="116"/>
      <c r="AM43" s="116"/>
      <c r="AN43" s="116"/>
      <c r="AO43" s="116"/>
      <c r="AP43" s="116"/>
      <c r="AQ43" s="116"/>
      <c r="AR43" s="116"/>
      <c r="AS43" s="116"/>
      <c r="AT43" s="116"/>
      <c r="AU43" s="132"/>
      <c r="AV43" s="132"/>
      <c r="AW43" s="116"/>
      <c r="AX43"/>
    </row>
    <row r="44" spans="2:50" s="115" customFormat="1" ht="20" customHeight="1">
      <c r="B44" s="121"/>
      <c r="C44" s="135" t="s">
        <v>202</v>
      </c>
      <c r="D44" s="134"/>
      <c r="E44" s="116"/>
      <c r="F44" s="116"/>
      <c r="G44" s="116"/>
      <c r="H44" s="116"/>
      <c r="I44" s="116"/>
      <c r="J44" s="116"/>
      <c r="K44" s="116"/>
      <c r="L44" s="116"/>
      <c r="M44" s="116"/>
      <c r="N44" s="116"/>
      <c r="O44" s="116"/>
      <c r="P44" s="133" t="s">
        <v>201</v>
      </c>
      <c r="Q44" s="116"/>
      <c r="R44" s="135" t="s">
        <v>202</v>
      </c>
      <c r="S44" s="134"/>
      <c r="T44" s="116"/>
      <c r="U44" s="116"/>
      <c r="V44" s="116"/>
      <c r="W44" s="116"/>
      <c r="X44" s="116"/>
      <c r="Y44" s="116"/>
      <c r="Z44" s="116"/>
      <c r="AA44" s="116"/>
      <c r="AB44" s="116"/>
      <c r="AC44" s="116"/>
      <c r="AD44" s="116"/>
      <c r="AE44" s="133" t="s">
        <v>201</v>
      </c>
      <c r="AF44" s="132" t="s">
        <v>200</v>
      </c>
      <c r="AG44" s="116"/>
      <c r="AH44" s="135" t="s">
        <v>202</v>
      </c>
      <c r="AI44" s="134"/>
      <c r="AJ44" s="116"/>
      <c r="AK44" s="116"/>
      <c r="AL44" s="116"/>
      <c r="AM44" s="116"/>
      <c r="AN44" s="116"/>
      <c r="AO44" s="116"/>
      <c r="AP44" s="116"/>
      <c r="AQ44" s="116"/>
      <c r="AR44" s="116"/>
      <c r="AS44" s="116"/>
      <c r="AT44" s="116"/>
      <c r="AU44" s="133" t="s">
        <v>201</v>
      </c>
      <c r="AV44" s="132" t="s">
        <v>200</v>
      </c>
      <c r="AW44" s="116"/>
      <c r="AX44"/>
    </row>
    <row r="45" spans="2:50" s="115" customFormat="1" ht="20" customHeight="1">
      <c r="B45" s="121"/>
      <c r="C45" s="131" t="str">
        <f>C23</f>
        <v>Product / Service 1</v>
      </c>
      <c r="D45" s="130">
        <f t="shared" ref="D45:O45" si="41">D8*D38</f>
        <v>12453</v>
      </c>
      <c r="E45" s="130">
        <f t="shared" si="41"/>
        <v>24899</v>
      </c>
      <c r="F45" s="130">
        <f t="shared" si="41"/>
        <v>17822</v>
      </c>
      <c r="G45" s="130">
        <f t="shared" si="41"/>
        <v>23107.5</v>
      </c>
      <c r="H45" s="130">
        <f t="shared" si="41"/>
        <v>27131</v>
      </c>
      <c r="I45" s="130">
        <f t="shared" si="41"/>
        <v>12369.5</v>
      </c>
      <c r="J45" s="130">
        <f t="shared" si="41"/>
        <v>14891.5</v>
      </c>
      <c r="K45" s="130">
        <f t="shared" si="41"/>
        <v>23211.5</v>
      </c>
      <c r="L45" s="130">
        <f t="shared" si="41"/>
        <v>14007.5</v>
      </c>
      <c r="M45" s="130">
        <f t="shared" si="41"/>
        <v>22218</v>
      </c>
      <c r="N45" s="130">
        <f t="shared" si="41"/>
        <v>21780</v>
      </c>
      <c r="O45" s="129">
        <f t="shared" si="41"/>
        <v>20340</v>
      </c>
      <c r="P45" s="128">
        <f>SUM(D45:O45)</f>
        <v>234230.5</v>
      </c>
      <c r="Q45" s="116"/>
      <c r="R45" s="131" t="str">
        <f>R23</f>
        <v>Product / Service 1</v>
      </c>
      <c r="S45" s="130">
        <f t="shared" ref="S45:AD45" si="42">S8*S38</f>
        <v>17167.8</v>
      </c>
      <c r="T45" s="130">
        <f t="shared" si="42"/>
        <v>28975.1</v>
      </c>
      <c r="U45" s="130">
        <f t="shared" si="42"/>
        <v>27264</v>
      </c>
      <c r="V45" s="130">
        <f t="shared" si="42"/>
        <v>21413.599999999999</v>
      </c>
      <c r="W45" s="130">
        <f t="shared" si="42"/>
        <v>19574.7</v>
      </c>
      <c r="X45" s="130">
        <f t="shared" si="42"/>
        <v>18637.5</v>
      </c>
      <c r="Y45" s="130">
        <f t="shared" si="42"/>
        <v>33575.9</v>
      </c>
      <c r="Z45" s="130">
        <f t="shared" si="42"/>
        <v>20959.2</v>
      </c>
      <c r="AA45" s="130">
        <f t="shared" si="42"/>
        <v>17437.599999999999</v>
      </c>
      <c r="AB45" s="130">
        <f t="shared" si="42"/>
        <v>17017</v>
      </c>
      <c r="AC45" s="130">
        <f t="shared" si="42"/>
        <v>23032.1</v>
      </c>
      <c r="AD45" s="129">
        <f t="shared" si="42"/>
        <v>32578</v>
      </c>
      <c r="AE45" s="128">
        <f>SUM(S45:AD45)</f>
        <v>277632.5</v>
      </c>
      <c r="AF45" s="127">
        <f t="shared" ref="AF45:AF50" si="43">AE45-P45</f>
        <v>43402</v>
      </c>
      <c r="AG45" s="116"/>
      <c r="AH45" s="131" t="str">
        <f>AH23</f>
        <v>Product / Service 1</v>
      </c>
      <c r="AI45" s="130">
        <f t="shared" ref="AI45:AT45" si="44">AI8*AI38</f>
        <v>57836.6</v>
      </c>
      <c r="AJ45" s="130">
        <f t="shared" si="44"/>
        <v>29614.1</v>
      </c>
      <c r="AK45" s="130">
        <f t="shared" si="44"/>
        <v>55166.400000000001</v>
      </c>
      <c r="AL45" s="130">
        <f t="shared" si="44"/>
        <v>31708.799999999999</v>
      </c>
      <c r="AM45" s="130">
        <f t="shared" si="44"/>
        <v>60206.400000000001</v>
      </c>
      <c r="AN45" s="130">
        <f t="shared" si="44"/>
        <v>31779.599999999999</v>
      </c>
      <c r="AO45" s="130">
        <f t="shared" si="44"/>
        <v>30153.699999999997</v>
      </c>
      <c r="AP45" s="130">
        <f t="shared" si="44"/>
        <v>46071.899999999994</v>
      </c>
      <c r="AQ45" s="130">
        <f t="shared" si="44"/>
        <v>37793.299999999996</v>
      </c>
      <c r="AR45" s="130">
        <f t="shared" si="44"/>
        <v>45727.200000000004</v>
      </c>
      <c r="AS45" s="130">
        <f t="shared" si="44"/>
        <v>64291.5</v>
      </c>
      <c r="AT45" s="129">
        <f t="shared" si="44"/>
        <v>41314</v>
      </c>
      <c r="AU45" s="128">
        <f>SUM(AI45:AT45)</f>
        <v>531663.5</v>
      </c>
      <c r="AV45" s="127">
        <f t="shared" ref="AV45:AV50" si="45">AU45-AE45</f>
        <v>254031</v>
      </c>
      <c r="AW45" s="116"/>
      <c r="AX45"/>
    </row>
    <row r="46" spans="2:50" s="115" customFormat="1" ht="20" customHeight="1">
      <c r="B46" s="121"/>
      <c r="C46" s="131" t="str">
        <f>C24</f>
        <v>Product / Service 2</v>
      </c>
      <c r="D46" s="130">
        <f t="shared" ref="D46:O46" si="46">D9*D39</f>
        <v>13896</v>
      </c>
      <c r="E46" s="130">
        <f t="shared" si="46"/>
        <v>26232</v>
      </c>
      <c r="F46" s="130">
        <f t="shared" si="46"/>
        <v>32152</v>
      </c>
      <c r="G46" s="130">
        <f t="shared" si="46"/>
        <v>29287.5</v>
      </c>
      <c r="H46" s="130">
        <f t="shared" si="46"/>
        <v>18660</v>
      </c>
      <c r="I46" s="130">
        <f t="shared" si="46"/>
        <v>15982.5</v>
      </c>
      <c r="J46" s="130">
        <f t="shared" si="46"/>
        <v>27142.5</v>
      </c>
      <c r="K46" s="130">
        <f t="shared" si="46"/>
        <v>20602.5</v>
      </c>
      <c r="L46" s="130">
        <f t="shared" si="46"/>
        <v>27052.5</v>
      </c>
      <c r="M46" s="130">
        <f t="shared" si="46"/>
        <v>20160</v>
      </c>
      <c r="N46" s="130">
        <f t="shared" si="46"/>
        <v>34920</v>
      </c>
      <c r="O46" s="129">
        <f t="shared" si="46"/>
        <v>31170</v>
      </c>
      <c r="P46" s="128">
        <f>SUM(D46:O46)</f>
        <v>297257.5</v>
      </c>
      <c r="Q46" s="116"/>
      <c r="R46" s="131" t="str">
        <f>R24</f>
        <v>Product / Service 2</v>
      </c>
      <c r="S46" s="130">
        <f t="shared" ref="S46:AD46" si="47">S9*S39</f>
        <v>21992.600000000002</v>
      </c>
      <c r="T46" s="130">
        <f t="shared" si="47"/>
        <v>35202.65</v>
      </c>
      <c r="U46" s="130">
        <f t="shared" si="47"/>
        <v>25397.750000000004</v>
      </c>
      <c r="V46" s="130">
        <f t="shared" si="47"/>
        <v>36433.799999999996</v>
      </c>
      <c r="W46" s="130">
        <f t="shared" si="47"/>
        <v>39261.599999999999</v>
      </c>
      <c r="X46" s="130">
        <f t="shared" si="47"/>
        <v>21563.4</v>
      </c>
      <c r="Y46" s="130">
        <f t="shared" si="47"/>
        <v>27828.850000000002</v>
      </c>
      <c r="Z46" s="130">
        <f t="shared" si="47"/>
        <v>30360</v>
      </c>
      <c r="AA46" s="130">
        <f t="shared" si="47"/>
        <v>31848</v>
      </c>
      <c r="AB46" s="130">
        <f t="shared" si="47"/>
        <v>29310.050000000003</v>
      </c>
      <c r="AC46" s="130">
        <f t="shared" si="47"/>
        <v>25074.75</v>
      </c>
      <c r="AD46" s="129">
        <f t="shared" si="47"/>
        <v>32910</v>
      </c>
      <c r="AE46" s="128">
        <f>SUM(S46:AD46)</f>
        <v>357183.45</v>
      </c>
      <c r="AF46" s="127">
        <f t="shared" si="43"/>
        <v>59925.950000000012</v>
      </c>
      <c r="AG46" s="116"/>
      <c r="AH46" s="131" t="str">
        <f>AH24</f>
        <v>Product / Service 2</v>
      </c>
      <c r="AI46" s="130">
        <f t="shared" ref="AI46:AT46" si="48">AI9*AI39</f>
        <v>59440</v>
      </c>
      <c r="AJ46" s="130">
        <f t="shared" si="48"/>
        <v>63648</v>
      </c>
      <c r="AK46" s="130">
        <f t="shared" si="48"/>
        <v>44894.999999999993</v>
      </c>
      <c r="AL46" s="130">
        <f t="shared" si="48"/>
        <v>66690.599999999991</v>
      </c>
      <c r="AM46" s="130">
        <f t="shared" si="48"/>
        <v>70077.2</v>
      </c>
      <c r="AN46" s="130">
        <f t="shared" si="48"/>
        <v>32250.6</v>
      </c>
      <c r="AO46" s="130">
        <f t="shared" si="48"/>
        <v>38663</v>
      </c>
      <c r="AP46" s="130">
        <f t="shared" si="48"/>
        <v>60368.399999999994</v>
      </c>
      <c r="AQ46" s="130">
        <f t="shared" si="48"/>
        <v>52053.599999999999</v>
      </c>
      <c r="AR46" s="130">
        <f t="shared" si="48"/>
        <v>29979.199999999997</v>
      </c>
      <c r="AS46" s="130">
        <f t="shared" si="48"/>
        <v>55457.399999999994</v>
      </c>
      <c r="AT46" s="129">
        <f t="shared" si="48"/>
        <v>65830.799999999988</v>
      </c>
      <c r="AU46" s="128">
        <f>SUM(AI46:AT46)</f>
        <v>639353.79999999981</v>
      </c>
      <c r="AV46" s="127">
        <f t="shared" si="45"/>
        <v>282170.3499999998</v>
      </c>
      <c r="AW46" s="116"/>
      <c r="AX46"/>
    </row>
    <row r="47" spans="2:50" s="115" customFormat="1" ht="20" customHeight="1">
      <c r="B47" s="121"/>
      <c r="C47" s="131" t="str">
        <f>C25</f>
        <v>Product / Service 3</v>
      </c>
      <c r="D47" s="130">
        <f t="shared" ref="D47:O47" si="49">D10*D40</f>
        <v>26541</v>
      </c>
      <c r="E47" s="130">
        <f t="shared" si="49"/>
        <v>24858</v>
      </c>
      <c r="F47" s="130">
        <f t="shared" si="49"/>
        <v>16218</v>
      </c>
      <c r="G47" s="130">
        <f t="shared" si="49"/>
        <v>15623</v>
      </c>
      <c r="H47" s="130">
        <f t="shared" si="49"/>
        <v>23400.5</v>
      </c>
      <c r="I47" s="130">
        <f t="shared" si="49"/>
        <v>21063</v>
      </c>
      <c r="J47" s="130">
        <f t="shared" si="49"/>
        <v>13200.5</v>
      </c>
      <c r="K47" s="130">
        <f t="shared" si="49"/>
        <v>12061.5</v>
      </c>
      <c r="L47" s="130">
        <f t="shared" si="49"/>
        <v>24726.5</v>
      </c>
      <c r="M47" s="130">
        <f t="shared" si="49"/>
        <v>19233</v>
      </c>
      <c r="N47" s="130">
        <f t="shared" si="49"/>
        <v>17376</v>
      </c>
      <c r="O47" s="129">
        <f t="shared" si="49"/>
        <v>24420</v>
      </c>
      <c r="P47" s="128">
        <f>SUM(D47:O47)</f>
        <v>238721</v>
      </c>
      <c r="Q47" s="116"/>
      <c r="R47" s="131" t="str">
        <f>R25</f>
        <v>Product / Service 3</v>
      </c>
      <c r="S47" s="130">
        <f t="shared" ref="S47:AD47" si="50">S10*S40</f>
        <v>26467</v>
      </c>
      <c r="T47" s="130">
        <f t="shared" si="50"/>
        <v>34178.400000000001</v>
      </c>
      <c r="U47" s="130">
        <f t="shared" si="50"/>
        <v>33852</v>
      </c>
      <c r="V47" s="130">
        <f t="shared" si="50"/>
        <v>29356.6</v>
      </c>
      <c r="W47" s="130">
        <f t="shared" si="50"/>
        <v>20536</v>
      </c>
      <c r="X47" s="130">
        <f t="shared" si="50"/>
        <v>38322</v>
      </c>
      <c r="Y47" s="130">
        <f t="shared" si="50"/>
        <v>23328</v>
      </c>
      <c r="Z47" s="130">
        <f t="shared" si="50"/>
        <v>32580</v>
      </c>
      <c r="AA47" s="130">
        <f t="shared" si="50"/>
        <v>26289</v>
      </c>
      <c r="AB47" s="130">
        <f t="shared" si="50"/>
        <v>41841</v>
      </c>
      <c r="AC47" s="130">
        <f t="shared" si="50"/>
        <v>57220.9</v>
      </c>
      <c r="AD47" s="129">
        <f t="shared" si="50"/>
        <v>41140</v>
      </c>
      <c r="AE47" s="128">
        <f>SUM(S47:AD47)</f>
        <v>405110.9</v>
      </c>
      <c r="AF47" s="127">
        <f t="shared" si="43"/>
        <v>166389.90000000002</v>
      </c>
      <c r="AG47" s="116"/>
      <c r="AH47" s="131" t="str">
        <f>AH25</f>
        <v>Product / Service 3</v>
      </c>
      <c r="AI47" s="130">
        <f t="shared" ref="AI47:AT47" si="51">AI10*AI40</f>
        <v>69246</v>
      </c>
      <c r="AJ47" s="130">
        <f t="shared" si="51"/>
        <v>64143</v>
      </c>
      <c r="AK47" s="130">
        <f t="shared" si="51"/>
        <v>70812</v>
      </c>
      <c r="AL47" s="130">
        <f t="shared" si="51"/>
        <v>34479</v>
      </c>
      <c r="AM47" s="130">
        <f t="shared" si="51"/>
        <v>34560</v>
      </c>
      <c r="AN47" s="130">
        <f t="shared" si="51"/>
        <v>73809</v>
      </c>
      <c r="AO47" s="130">
        <f t="shared" si="51"/>
        <v>64629</v>
      </c>
      <c r="AP47" s="130">
        <f t="shared" si="51"/>
        <v>52452</v>
      </c>
      <c r="AQ47" s="130">
        <f t="shared" si="51"/>
        <v>36738</v>
      </c>
      <c r="AR47" s="130">
        <f t="shared" si="51"/>
        <v>33957</v>
      </c>
      <c r="AS47" s="130">
        <f t="shared" si="51"/>
        <v>53364</v>
      </c>
      <c r="AT47" s="129">
        <f t="shared" si="51"/>
        <v>74340</v>
      </c>
      <c r="AU47" s="128">
        <f>SUM(AI47:AT47)</f>
        <v>662529</v>
      </c>
      <c r="AV47" s="127">
        <f t="shared" si="45"/>
        <v>257418.09999999998</v>
      </c>
      <c r="AW47" s="116"/>
      <c r="AX47"/>
    </row>
    <row r="48" spans="2:50" s="115" customFormat="1" ht="20" customHeight="1">
      <c r="B48" s="121"/>
      <c r="C48" s="131" t="str">
        <f>C26</f>
        <v>Product / Service 4</v>
      </c>
      <c r="D48" s="130">
        <f t="shared" ref="D48:O48" si="52">D11*D41</f>
        <v>13024</v>
      </c>
      <c r="E48" s="130">
        <f t="shared" si="52"/>
        <v>20218</v>
      </c>
      <c r="F48" s="130">
        <f t="shared" si="52"/>
        <v>28743</v>
      </c>
      <c r="G48" s="130">
        <f t="shared" si="52"/>
        <v>21766.5</v>
      </c>
      <c r="H48" s="130">
        <f t="shared" si="52"/>
        <v>17871</v>
      </c>
      <c r="I48" s="130">
        <f t="shared" si="52"/>
        <v>35238</v>
      </c>
      <c r="J48" s="130">
        <f t="shared" si="52"/>
        <v>23331</v>
      </c>
      <c r="K48" s="130">
        <f t="shared" si="52"/>
        <v>24202.5</v>
      </c>
      <c r="L48" s="130">
        <f t="shared" si="52"/>
        <v>35595</v>
      </c>
      <c r="M48" s="130">
        <f t="shared" si="52"/>
        <v>21329</v>
      </c>
      <c r="N48" s="130">
        <f t="shared" si="52"/>
        <v>23647</v>
      </c>
      <c r="O48" s="129">
        <f t="shared" si="52"/>
        <v>41158</v>
      </c>
      <c r="P48" s="128">
        <f>SUM(D48:O48)</f>
        <v>306123</v>
      </c>
      <c r="Q48" s="116"/>
      <c r="R48" s="131" t="str">
        <f>R26</f>
        <v>Product / Service 4</v>
      </c>
      <c r="S48" s="130">
        <f t="shared" ref="S48:AD48" si="53">S11*S41</f>
        <v>41126.399999999994</v>
      </c>
      <c r="T48" s="130">
        <f t="shared" si="53"/>
        <v>47385.9</v>
      </c>
      <c r="U48" s="130">
        <f t="shared" si="53"/>
        <v>32945</v>
      </c>
      <c r="V48" s="130">
        <f t="shared" si="53"/>
        <v>25861.5</v>
      </c>
      <c r="W48" s="130">
        <f t="shared" si="53"/>
        <v>48289.5</v>
      </c>
      <c r="X48" s="130">
        <f t="shared" si="53"/>
        <v>39049.5</v>
      </c>
      <c r="Y48" s="130">
        <f t="shared" si="53"/>
        <v>52448</v>
      </c>
      <c r="Z48" s="130">
        <f t="shared" si="53"/>
        <v>26026</v>
      </c>
      <c r="AA48" s="130">
        <f t="shared" si="53"/>
        <v>49962</v>
      </c>
      <c r="AB48" s="130">
        <f t="shared" si="53"/>
        <v>34386</v>
      </c>
      <c r="AC48" s="130">
        <f t="shared" si="53"/>
        <v>51454</v>
      </c>
      <c r="AD48" s="129">
        <f t="shared" si="53"/>
        <v>43836</v>
      </c>
      <c r="AE48" s="128">
        <f>SUM(S48:AD48)</f>
        <v>492769.8</v>
      </c>
      <c r="AF48" s="127">
        <f t="shared" si="43"/>
        <v>186646.8</v>
      </c>
      <c r="AG48" s="116"/>
      <c r="AH48" s="131" t="str">
        <f>AH26</f>
        <v>Product / Service 4</v>
      </c>
      <c r="AI48" s="130">
        <f t="shared" ref="AI48:AT48" si="54">AI11*AI41</f>
        <v>82984</v>
      </c>
      <c r="AJ48" s="130">
        <f t="shared" si="54"/>
        <v>52347.6</v>
      </c>
      <c r="AK48" s="130">
        <f t="shared" si="54"/>
        <v>43367.7</v>
      </c>
      <c r="AL48" s="130">
        <f t="shared" si="54"/>
        <v>47752.2</v>
      </c>
      <c r="AM48" s="130">
        <f t="shared" si="54"/>
        <v>53457.599999999999</v>
      </c>
      <c r="AN48" s="130">
        <f t="shared" si="54"/>
        <v>88777.8</v>
      </c>
      <c r="AO48" s="130">
        <f t="shared" si="54"/>
        <v>82350.899999999994</v>
      </c>
      <c r="AP48" s="130">
        <f t="shared" si="54"/>
        <v>85547.7</v>
      </c>
      <c r="AQ48" s="130">
        <f t="shared" si="54"/>
        <v>54600.9</v>
      </c>
      <c r="AR48" s="130">
        <f t="shared" si="54"/>
        <v>76889.7</v>
      </c>
      <c r="AS48" s="130">
        <f t="shared" si="54"/>
        <v>82752.7</v>
      </c>
      <c r="AT48" s="129">
        <f t="shared" si="54"/>
        <v>108009.5</v>
      </c>
      <c r="AU48" s="128">
        <f>SUM(AI48:AT48)</f>
        <v>858838.29999999981</v>
      </c>
      <c r="AV48" s="127">
        <f t="shared" si="45"/>
        <v>366068.49999999983</v>
      </c>
      <c r="AW48" s="116"/>
      <c r="AX48"/>
    </row>
    <row r="49" spans="2:50" s="115" customFormat="1" ht="20" customHeight="1" thickBot="1">
      <c r="B49" s="121"/>
      <c r="C49" s="126" t="str">
        <f>C27</f>
        <v>Product / Service 5</v>
      </c>
      <c r="D49" s="125">
        <f t="shared" ref="D49:O49" si="55">D12*D42</f>
        <v>22200</v>
      </c>
      <c r="E49" s="125">
        <f t="shared" si="55"/>
        <v>32880</v>
      </c>
      <c r="F49" s="125">
        <f t="shared" si="55"/>
        <v>23385</v>
      </c>
      <c r="G49" s="125">
        <f t="shared" si="55"/>
        <v>36815.5</v>
      </c>
      <c r="H49" s="125">
        <f t="shared" si="55"/>
        <v>32465.5</v>
      </c>
      <c r="I49" s="125">
        <f t="shared" si="55"/>
        <v>36438.5</v>
      </c>
      <c r="J49" s="125">
        <f t="shared" si="55"/>
        <v>19140</v>
      </c>
      <c r="K49" s="125">
        <f t="shared" si="55"/>
        <v>45559</v>
      </c>
      <c r="L49" s="125">
        <f t="shared" si="55"/>
        <v>47052.5</v>
      </c>
      <c r="M49" s="125">
        <f t="shared" si="55"/>
        <v>49770</v>
      </c>
      <c r="N49" s="125">
        <f t="shared" si="55"/>
        <v>38000</v>
      </c>
      <c r="O49" s="124">
        <f t="shared" si="55"/>
        <v>45840</v>
      </c>
      <c r="P49" s="123">
        <f>SUM(D49:O49)</f>
        <v>429546</v>
      </c>
      <c r="Q49" s="116"/>
      <c r="R49" s="126" t="str">
        <f>R27</f>
        <v>Product / Service 5</v>
      </c>
      <c r="S49" s="125">
        <f t="shared" ref="S49:AD49" si="56">S12*S42</f>
        <v>42546</v>
      </c>
      <c r="T49" s="125">
        <f t="shared" si="56"/>
        <v>39830</v>
      </c>
      <c r="U49" s="125">
        <f t="shared" si="56"/>
        <v>59276</v>
      </c>
      <c r="V49" s="125">
        <f t="shared" si="56"/>
        <v>46578</v>
      </c>
      <c r="W49" s="125">
        <f t="shared" si="56"/>
        <v>45010</v>
      </c>
      <c r="X49" s="125">
        <f t="shared" si="56"/>
        <v>65212</v>
      </c>
      <c r="Y49" s="125">
        <f t="shared" si="56"/>
        <v>55468</v>
      </c>
      <c r="Z49" s="125">
        <f t="shared" si="56"/>
        <v>42238</v>
      </c>
      <c r="AA49" s="125">
        <f t="shared" si="56"/>
        <v>41748</v>
      </c>
      <c r="AB49" s="125">
        <f t="shared" si="56"/>
        <v>48356</v>
      </c>
      <c r="AC49" s="125">
        <f t="shared" si="56"/>
        <v>70490</v>
      </c>
      <c r="AD49" s="124">
        <f t="shared" si="56"/>
        <v>67192</v>
      </c>
      <c r="AE49" s="123">
        <f>SUM(S49:AD49)</f>
        <v>623944</v>
      </c>
      <c r="AF49" s="122">
        <f t="shared" si="43"/>
        <v>194398</v>
      </c>
      <c r="AG49" s="116"/>
      <c r="AH49" s="126" t="str">
        <f>AH27</f>
        <v>Product / Service 5</v>
      </c>
      <c r="AI49" s="125">
        <f t="shared" ref="AI49:AT49" si="57">AI12*AI42</f>
        <v>59413.5</v>
      </c>
      <c r="AJ49" s="125">
        <f t="shared" si="57"/>
        <v>98185.5</v>
      </c>
      <c r="AK49" s="125">
        <f t="shared" si="57"/>
        <v>58932.5</v>
      </c>
      <c r="AL49" s="125">
        <f t="shared" si="57"/>
        <v>59427.5</v>
      </c>
      <c r="AM49" s="125">
        <f t="shared" si="57"/>
        <v>81075</v>
      </c>
      <c r="AN49" s="125">
        <f t="shared" si="57"/>
        <v>97290</v>
      </c>
      <c r="AO49" s="125">
        <f t="shared" si="57"/>
        <v>107459.5</v>
      </c>
      <c r="AP49" s="125">
        <f t="shared" si="57"/>
        <v>66308.5</v>
      </c>
      <c r="AQ49" s="125">
        <f t="shared" si="57"/>
        <v>72485.5</v>
      </c>
      <c r="AR49" s="125">
        <f t="shared" si="57"/>
        <v>58522</v>
      </c>
      <c r="AS49" s="125">
        <f t="shared" si="57"/>
        <v>132151.5</v>
      </c>
      <c r="AT49" s="124">
        <f t="shared" si="57"/>
        <v>125209.5</v>
      </c>
      <c r="AU49" s="123">
        <f>SUM(AI49:AT49)</f>
        <v>1016460.5</v>
      </c>
      <c r="AV49" s="122">
        <f t="shared" si="45"/>
        <v>392516.5</v>
      </c>
      <c r="AW49" s="116"/>
      <c r="AX49"/>
    </row>
    <row r="50" spans="2:50" s="115" customFormat="1" ht="20" customHeight="1">
      <c r="B50" s="121"/>
      <c r="C50" s="111" t="s">
        <v>197</v>
      </c>
      <c r="D50" s="110">
        <f t="shared" ref="D50:O50" si="58">SUM(D45:D49)</f>
        <v>88114</v>
      </c>
      <c r="E50" s="110">
        <f t="shared" si="58"/>
        <v>129087</v>
      </c>
      <c r="F50" s="110">
        <f t="shared" si="58"/>
        <v>118320</v>
      </c>
      <c r="G50" s="110">
        <f t="shared" si="58"/>
        <v>126600</v>
      </c>
      <c r="H50" s="110">
        <f t="shared" si="58"/>
        <v>119528</v>
      </c>
      <c r="I50" s="110">
        <f t="shared" si="58"/>
        <v>121091.5</v>
      </c>
      <c r="J50" s="110">
        <f t="shared" si="58"/>
        <v>97705.5</v>
      </c>
      <c r="K50" s="110">
        <f t="shared" si="58"/>
        <v>125637</v>
      </c>
      <c r="L50" s="110">
        <f t="shared" si="58"/>
        <v>148434</v>
      </c>
      <c r="M50" s="110">
        <f t="shared" si="58"/>
        <v>132710</v>
      </c>
      <c r="N50" s="110">
        <f t="shared" si="58"/>
        <v>135723</v>
      </c>
      <c r="O50" s="119">
        <f t="shared" si="58"/>
        <v>162928</v>
      </c>
      <c r="P50" s="118">
        <f>SUM(P44:P49)</f>
        <v>1505878</v>
      </c>
      <c r="Q50" s="116"/>
      <c r="R50" s="111" t="s">
        <v>194</v>
      </c>
      <c r="S50" s="110">
        <f t="shared" ref="S50:AD50" si="59">SUM(S45:S49)</f>
        <v>149299.79999999999</v>
      </c>
      <c r="T50" s="110">
        <f t="shared" si="59"/>
        <v>185572.05</v>
      </c>
      <c r="U50" s="110">
        <f t="shared" si="59"/>
        <v>178734.75</v>
      </c>
      <c r="V50" s="110">
        <f t="shared" si="59"/>
        <v>159643.5</v>
      </c>
      <c r="W50" s="110">
        <f t="shared" si="59"/>
        <v>172671.8</v>
      </c>
      <c r="X50" s="110">
        <f t="shared" si="59"/>
        <v>182784.4</v>
      </c>
      <c r="Y50" s="110">
        <f t="shared" si="59"/>
        <v>192648.75</v>
      </c>
      <c r="Z50" s="110">
        <f t="shared" si="59"/>
        <v>152163.20000000001</v>
      </c>
      <c r="AA50" s="110">
        <f t="shared" si="59"/>
        <v>167284.6</v>
      </c>
      <c r="AB50" s="110">
        <f t="shared" si="59"/>
        <v>170910.05</v>
      </c>
      <c r="AC50" s="110">
        <f t="shared" si="59"/>
        <v>227271.75</v>
      </c>
      <c r="AD50" s="119">
        <f t="shared" si="59"/>
        <v>217656</v>
      </c>
      <c r="AE50" s="120">
        <f>SUM(AE44:AE49)</f>
        <v>2156640.65</v>
      </c>
      <c r="AF50" s="117">
        <f t="shared" si="43"/>
        <v>650762.64999999991</v>
      </c>
      <c r="AG50" s="116"/>
      <c r="AH50" s="111" t="s">
        <v>191</v>
      </c>
      <c r="AI50" s="110">
        <f t="shared" ref="AI50:AT50" si="60">SUM(AI45:AI49)</f>
        <v>328920.09999999998</v>
      </c>
      <c r="AJ50" s="110">
        <f t="shared" si="60"/>
        <v>307938.2</v>
      </c>
      <c r="AK50" s="110">
        <f t="shared" si="60"/>
        <v>273173.59999999998</v>
      </c>
      <c r="AL50" s="110">
        <f t="shared" si="60"/>
        <v>240058.09999999998</v>
      </c>
      <c r="AM50" s="110">
        <f t="shared" si="60"/>
        <v>299376.2</v>
      </c>
      <c r="AN50" s="110">
        <f t="shared" si="60"/>
        <v>323907</v>
      </c>
      <c r="AO50" s="110">
        <f t="shared" si="60"/>
        <v>323256.09999999998</v>
      </c>
      <c r="AP50" s="110">
        <f t="shared" si="60"/>
        <v>310748.5</v>
      </c>
      <c r="AQ50" s="110">
        <f t="shared" si="60"/>
        <v>253671.3</v>
      </c>
      <c r="AR50" s="110">
        <f t="shared" si="60"/>
        <v>245075.09999999998</v>
      </c>
      <c r="AS50" s="110">
        <f t="shared" si="60"/>
        <v>388017.1</v>
      </c>
      <c r="AT50" s="119">
        <f t="shared" si="60"/>
        <v>414703.8</v>
      </c>
      <c r="AU50" s="118">
        <f>SUM(AU44:AU49)</f>
        <v>3708845.0999999996</v>
      </c>
      <c r="AV50" s="117">
        <f t="shared" si="45"/>
        <v>1552204.4499999997</v>
      </c>
      <c r="AW50" s="116"/>
      <c r="AX50"/>
    </row>
    <row r="51" spans="2:50">
      <c r="B51" s="114"/>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 customHeight="1" thickBot="1">
      <c r="C56" s="111" t="s">
        <v>199</v>
      </c>
      <c r="D56" s="112">
        <f t="shared" ref="D56:O56" si="61">D13</f>
        <v>9129</v>
      </c>
      <c r="E56" s="112">
        <f t="shared" si="61"/>
        <v>13628</v>
      </c>
      <c r="F56" s="112">
        <f t="shared" si="61"/>
        <v>12539</v>
      </c>
      <c r="G56" s="112">
        <f t="shared" si="61"/>
        <v>13910</v>
      </c>
      <c r="H56" s="112">
        <f t="shared" si="61"/>
        <v>13356</v>
      </c>
      <c r="I56" s="112">
        <f t="shared" si="61"/>
        <v>12381</v>
      </c>
      <c r="J56" s="112">
        <f t="shared" si="61"/>
        <v>11005</v>
      </c>
      <c r="K56" s="112">
        <f t="shared" si="61"/>
        <v>13184</v>
      </c>
      <c r="L56" s="112">
        <f t="shared" si="61"/>
        <v>15306</v>
      </c>
      <c r="M56" s="112">
        <f t="shared" si="61"/>
        <v>13088</v>
      </c>
      <c r="N56" s="112">
        <f t="shared" si="61"/>
        <v>11079</v>
      </c>
      <c r="O56" s="112">
        <f t="shared" si="61"/>
        <v>12870</v>
      </c>
      <c r="R56" s="111" t="s">
        <v>198</v>
      </c>
      <c r="S56" s="110">
        <f t="shared" ref="S56:AD56" si="62">D35</f>
        <v>114350</v>
      </c>
      <c r="T56" s="110">
        <f t="shared" si="62"/>
        <v>165800</v>
      </c>
      <c r="U56" s="110">
        <f t="shared" si="62"/>
        <v>152557</v>
      </c>
      <c r="V56" s="110">
        <f t="shared" si="62"/>
        <v>171421</v>
      </c>
      <c r="W56" s="110">
        <f t="shared" si="62"/>
        <v>161618</v>
      </c>
      <c r="X56" s="110">
        <f t="shared" si="62"/>
        <v>166870</v>
      </c>
      <c r="Y56" s="110">
        <f t="shared" si="62"/>
        <v>132884</v>
      </c>
      <c r="Z56" s="110">
        <f t="shared" si="62"/>
        <v>170481</v>
      </c>
      <c r="AA56" s="110">
        <f t="shared" si="62"/>
        <v>203968</v>
      </c>
      <c r="AB56" s="110">
        <f t="shared" si="62"/>
        <v>171681</v>
      </c>
      <c r="AC56" s="110">
        <f t="shared" si="62"/>
        <v>166247</v>
      </c>
      <c r="AD56" s="110">
        <f t="shared" si="62"/>
        <v>201651</v>
      </c>
      <c r="AH56" s="111" t="s">
        <v>197</v>
      </c>
      <c r="AI56" s="110">
        <f t="shared" ref="AI56:AT56" si="63">D50</f>
        <v>88114</v>
      </c>
      <c r="AJ56" s="110">
        <f t="shared" si="63"/>
        <v>129087</v>
      </c>
      <c r="AK56" s="110">
        <f t="shared" si="63"/>
        <v>118320</v>
      </c>
      <c r="AL56" s="110">
        <f t="shared" si="63"/>
        <v>126600</v>
      </c>
      <c r="AM56" s="110">
        <f t="shared" si="63"/>
        <v>119528</v>
      </c>
      <c r="AN56" s="110">
        <f t="shared" si="63"/>
        <v>121091.5</v>
      </c>
      <c r="AO56" s="110">
        <f t="shared" si="63"/>
        <v>97705.5</v>
      </c>
      <c r="AP56" s="110">
        <f t="shared" si="63"/>
        <v>125637</v>
      </c>
      <c r="AQ56" s="110">
        <f t="shared" si="63"/>
        <v>148434</v>
      </c>
      <c r="AR56" s="110">
        <f t="shared" si="63"/>
        <v>132710</v>
      </c>
      <c r="AS56" s="110">
        <f t="shared" si="63"/>
        <v>135723</v>
      </c>
      <c r="AT56" s="110">
        <f t="shared" si="63"/>
        <v>162928</v>
      </c>
    </row>
    <row r="57" spans="2:50" ht="20" customHeight="1" thickBot="1">
      <c r="C57" s="111" t="s">
        <v>196</v>
      </c>
      <c r="D57" s="112">
        <f t="shared" ref="D57:O57" si="64">S13</f>
        <v>14647</v>
      </c>
      <c r="E57" s="112">
        <f t="shared" si="64"/>
        <v>19204</v>
      </c>
      <c r="F57" s="112">
        <f t="shared" si="64"/>
        <v>17864</v>
      </c>
      <c r="G57" s="112">
        <f t="shared" si="64"/>
        <v>16530</v>
      </c>
      <c r="H57" s="112">
        <f t="shared" si="64"/>
        <v>17775</v>
      </c>
      <c r="I57" s="112">
        <f t="shared" si="64"/>
        <v>17858</v>
      </c>
      <c r="J57" s="112">
        <f t="shared" si="64"/>
        <v>19508</v>
      </c>
      <c r="K57" s="112">
        <f t="shared" si="64"/>
        <v>15750</v>
      </c>
      <c r="L57" s="112">
        <f t="shared" si="64"/>
        <v>16882</v>
      </c>
      <c r="M57" s="112">
        <f t="shared" si="64"/>
        <v>17301</v>
      </c>
      <c r="N57" s="112">
        <f t="shared" si="64"/>
        <v>17423</v>
      </c>
      <c r="O57" s="112">
        <f t="shared" si="64"/>
        <v>17275</v>
      </c>
      <c r="R57" s="111" t="s">
        <v>195</v>
      </c>
      <c r="S57" s="110">
        <f t="shared" ref="S57:AD57" si="65">S35</f>
        <v>195956</v>
      </c>
      <c r="T57" s="110">
        <f t="shared" si="65"/>
        <v>240945</v>
      </c>
      <c r="U57" s="110">
        <f t="shared" si="65"/>
        <v>235555</v>
      </c>
      <c r="V57" s="110">
        <f t="shared" si="65"/>
        <v>211305</v>
      </c>
      <c r="W57" s="110">
        <f t="shared" si="65"/>
        <v>232213</v>
      </c>
      <c r="X57" s="110">
        <f t="shared" si="65"/>
        <v>247021</v>
      </c>
      <c r="Y57" s="110">
        <f t="shared" si="65"/>
        <v>254266</v>
      </c>
      <c r="Z57" s="110">
        <f t="shared" si="65"/>
        <v>200836</v>
      </c>
      <c r="AA57" s="110">
        <f t="shared" si="65"/>
        <v>222280</v>
      </c>
      <c r="AB57" s="110">
        <f t="shared" si="65"/>
        <v>227616</v>
      </c>
      <c r="AC57" s="110">
        <f t="shared" si="65"/>
        <v>286221</v>
      </c>
      <c r="AD57" s="110">
        <f t="shared" si="65"/>
        <v>274416</v>
      </c>
      <c r="AH57" s="111" t="s">
        <v>194</v>
      </c>
      <c r="AI57" s="110">
        <f t="shared" ref="AI57:AT57" si="66">S50</f>
        <v>149299.79999999999</v>
      </c>
      <c r="AJ57" s="110">
        <f t="shared" si="66"/>
        <v>185572.05</v>
      </c>
      <c r="AK57" s="110">
        <f t="shared" si="66"/>
        <v>178734.75</v>
      </c>
      <c r="AL57" s="110">
        <f t="shared" si="66"/>
        <v>159643.5</v>
      </c>
      <c r="AM57" s="110">
        <f t="shared" si="66"/>
        <v>172671.8</v>
      </c>
      <c r="AN57" s="110">
        <f t="shared" si="66"/>
        <v>182784.4</v>
      </c>
      <c r="AO57" s="110">
        <f t="shared" si="66"/>
        <v>192648.75</v>
      </c>
      <c r="AP57" s="110">
        <f t="shared" si="66"/>
        <v>152163.20000000001</v>
      </c>
      <c r="AQ57" s="110">
        <f t="shared" si="66"/>
        <v>167284.6</v>
      </c>
      <c r="AR57" s="110">
        <f t="shared" si="66"/>
        <v>170910.05</v>
      </c>
      <c r="AS57" s="110">
        <f t="shared" si="66"/>
        <v>227271.75</v>
      </c>
      <c r="AT57" s="110">
        <f t="shared" si="66"/>
        <v>217656</v>
      </c>
    </row>
    <row r="58" spans="2:50" ht="20" customHeight="1">
      <c r="C58" s="111" t="s">
        <v>193</v>
      </c>
      <c r="D58" s="112">
        <f t="shared" ref="D58:O58" si="67">AI13</f>
        <v>35215</v>
      </c>
      <c r="E58" s="112">
        <f t="shared" si="67"/>
        <v>31243</v>
      </c>
      <c r="F58" s="112">
        <f t="shared" si="67"/>
        <v>29198</v>
      </c>
      <c r="G58" s="112">
        <f t="shared" si="67"/>
        <v>24992</v>
      </c>
      <c r="H58" s="112">
        <f t="shared" si="67"/>
        <v>31314</v>
      </c>
      <c r="I58" s="112">
        <f t="shared" si="67"/>
        <v>31508</v>
      </c>
      <c r="J58" s="112">
        <f t="shared" si="67"/>
        <v>30973</v>
      </c>
      <c r="K58" s="112">
        <f t="shared" si="67"/>
        <v>31959</v>
      </c>
      <c r="L58" s="112">
        <f t="shared" si="67"/>
        <v>25671</v>
      </c>
      <c r="M58" s="112">
        <f t="shared" si="67"/>
        <v>24743</v>
      </c>
      <c r="N58" s="112">
        <f t="shared" si="67"/>
        <v>30043</v>
      </c>
      <c r="O58" s="112">
        <f t="shared" si="67"/>
        <v>31855</v>
      </c>
      <c r="R58" s="111" t="s">
        <v>192</v>
      </c>
      <c r="S58" s="110">
        <f t="shared" ref="S58:AD58" si="68">AI35</f>
        <v>432976</v>
      </c>
      <c r="T58" s="110">
        <f t="shared" si="68"/>
        <v>414652</v>
      </c>
      <c r="U58" s="110">
        <f t="shared" si="68"/>
        <v>354787</v>
      </c>
      <c r="V58" s="110">
        <f t="shared" si="68"/>
        <v>313504</v>
      </c>
      <c r="W58" s="110">
        <f t="shared" si="68"/>
        <v>385676</v>
      </c>
      <c r="X58" s="110">
        <f t="shared" si="68"/>
        <v>431520</v>
      </c>
      <c r="Y58" s="110">
        <f t="shared" si="68"/>
        <v>426803</v>
      </c>
      <c r="Z58" s="110">
        <f t="shared" si="68"/>
        <v>402533</v>
      </c>
      <c r="AA58" s="110">
        <f t="shared" si="68"/>
        <v>328813</v>
      </c>
      <c r="AB58" s="110">
        <f t="shared" si="68"/>
        <v>317269</v>
      </c>
      <c r="AC58" s="110">
        <f t="shared" si="68"/>
        <v>479413</v>
      </c>
      <c r="AD58" s="110">
        <f t="shared" si="68"/>
        <v>516463</v>
      </c>
      <c r="AH58" s="111" t="s">
        <v>191</v>
      </c>
      <c r="AI58" s="110">
        <f t="shared" ref="AI58:AT58" si="69">AI50</f>
        <v>328920.09999999998</v>
      </c>
      <c r="AJ58" s="110">
        <f t="shared" si="69"/>
        <v>307938.2</v>
      </c>
      <c r="AK58" s="110">
        <f t="shared" si="69"/>
        <v>273173.59999999998</v>
      </c>
      <c r="AL58" s="110">
        <f t="shared" si="69"/>
        <v>240058.09999999998</v>
      </c>
      <c r="AM58" s="110">
        <f t="shared" si="69"/>
        <v>299376.2</v>
      </c>
      <c r="AN58" s="110">
        <f t="shared" si="69"/>
        <v>323907</v>
      </c>
      <c r="AO58" s="110">
        <f t="shared" si="69"/>
        <v>323256.09999999998</v>
      </c>
      <c r="AP58" s="110">
        <f t="shared" si="69"/>
        <v>310748.5</v>
      </c>
      <c r="AQ58" s="110">
        <f t="shared" si="69"/>
        <v>253671.3</v>
      </c>
      <c r="AR58" s="110">
        <f t="shared" si="69"/>
        <v>245075.09999999998</v>
      </c>
      <c r="AS58" s="110">
        <f t="shared" si="69"/>
        <v>388017.1</v>
      </c>
      <c r="AT58" s="110">
        <f t="shared" si="69"/>
        <v>414703.8</v>
      </c>
    </row>
    <row r="59" spans="2:50" ht="225" customHeight="1"/>
  </sheetData>
  <pageMargins left="0.3" right="0.3" top="0.3" bottom="0.3" header="0" footer="0"/>
  <pageSetup scale="70" orientation="landscape" horizontalDpi="1200" verticalDpi="1200" r:id="rId1"/>
  <rowBreaks count="1" manualBreakCount="1">
    <brk id="51" max="16383" man="1"/>
  </rowBreaks>
  <drawing r:id="rId2"/>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A150-F80A-A240-9FB6-ACA66567E824}">
  <sheetPr>
    <tabColor theme="3" tint="0.79998168889431442"/>
  </sheetPr>
  <dimension ref="A1:IW59"/>
  <sheetViews>
    <sheetView showGridLines="0" workbookViewId="0">
      <pane ySplit="6" topLeftCell="A7" activePane="bottomLeft" state="frozen"/>
      <selection activeCell="B61" sqref="B61:Q61"/>
      <selection pane="bottomLeft" activeCell="N1" sqref="N1"/>
    </sheetView>
  </sheetViews>
  <sheetFormatPr baseColWidth="10" defaultColWidth="10.6640625" defaultRowHeight="16"/>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7" customFormat="1" ht="45" customHeight="1">
      <c r="A1" s="158"/>
      <c r="B1" s="85" t="s">
        <v>219</v>
      </c>
      <c r="D1"/>
      <c r="E1" s="158"/>
      <c r="F1" s="158"/>
      <c r="G1" s="158"/>
      <c r="H1" s="158"/>
      <c r="I1"/>
      <c r="J1" s="158"/>
      <c r="K1"/>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row>
    <row r="2" spans="1:257" ht="10" customHeight="1">
      <c r="A2" s="165"/>
      <c r="B2" s="168"/>
      <c r="C2" s="167"/>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row>
    <row r="3" spans="1:257" ht="16" customHeight="1">
      <c r="A3" s="165"/>
      <c r="B3" s="164"/>
      <c r="C3" s="163" t="s">
        <v>218</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row>
    <row r="4" spans="1:257" s="157" customFormat="1" ht="25" customHeight="1" thickBot="1">
      <c r="A4" s="158"/>
      <c r="B4" s="162"/>
      <c r="C4" s="161">
        <v>46388</v>
      </c>
      <c r="D4" s="160" t="s">
        <v>217</v>
      </c>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row>
    <row r="5" spans="1:257">
      <c r="A5" s="156"/>
      <c r="B5" s="155"/>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row>
    <row r="6" spans="1:257" ht="23">
      <c r="A6" s="156"/>
      <c r="B6" s="155"/>
      <c r="C6" s="154" t="s">
        <v>216</v>
      </c>
      <c r="D6" s="153">
        <f>C4</f>
        <v>46388</v>
      </c>
      <c r="E6" s="153">
        <f t="shared" ref="E6:O6" si="0">EDATE(D6,1)</f>
        <v>46419</v>
      </c>
      <c r="F6" s="153">
        <f t="shared" si="0"/>
        <v>46447</v>
      </c>
      <c r="G6" s="153">
        <f t="shared" si="0"/>
        <v>46478</v>
      </c>
      <c r="H6" s="153">
        <f t="shared" si="0"/>
        <v>46508</v>
      </c>
      <c r="I6" s="153">
        <f t="shared" si="0"/>
        <v>46539</v>
      </c>
      <c r="J6" s="153">
        <f t="shared" si="0"/>
        <v>46569</v>
      </c>
      <c r="K6" s="153">
        <f t="shared" si="0"/>
        <v>46600</v>
      </c>
      <c r="L6" s="153">
        <f t="shared" si="0"/>
        <v>46631</v>
      </c>
      <c r="M6" s="153">
        <f t="shared" si="0"/>
        <v>46661</v>
      </c>
      <c r="N6" s="153">
        <f t="shared" si="0"/>
        <v>46692</v>
      </c>
      <c r="O6" s="153">
        <f t="shared" si="0"/>
        <v>46722</v>
      </c>
      <c r="P6" s="152"/>
      <c r="Q6" s="152"/>
      <c r="R6" s="154" t="s">
        <v>215</v>
      </c>
      <c r="S6" s="153">
        <f>EDATE(O6,1)</f>
        <v>46753</v>
      </c>
      <c r="T6" s="153">
        <f t="shared" ref="T6:AD6" si="1">EDATE(S6,1)</f>
        <v>46784</v>
      </c>
      <c r="U6" s="153">
        <f t="shared" si="1"/>
        <v>46813</v>
      </c>
      <c r="V6" s="153">
        <f t="shared" si="1"/>
        <v>46844</v>
      </c>
      <c r="W6" s="153">
        <f t="shared" si="1"/>
        <v>46874</v>
      </c>
      <c r="X6" s="153">
        <f t="shared" si="1"/>
        <v>46905</v>
      </c>
      <c r="Y6" s="153">
        <f t="shared" si="1"/>
        <v>46935</v>
      </c>
      <c r="Z6" s="153">
        <f t="shared" si="1"/>
        <v>46966</v>
      </c>
      <c r="AA6" s="153">
        <f t="shared" si="1"/>
        <v>46997</v>
      </c>
      <c r="AB6" s="153">
        <f t="shared" si="1"/>
        <v>47027</v>
      </c>
      <c r="AC6" s="153">
        <f t="shared" si="1"/>
        <v>47058</v>
      </c>
      <c r="AD6" s="153">
        <f t="shared" si="1"/>
        <v>47088</v>
      </c>
      <c r="AE6" s="152"/>
      <c r="AF6" s="152"/>
      <c r="AG6" s="152"/>
      <c r="AH6" s="154" t="s">
        <v>214</v>
      </c>
      <c r="AI6" s="153">
        <f>EDATE(AD6,1)</f>
        <v>47119</v>
      </c>
      <c r="AJ6" s="153">
        <f t="shared" ref="AJ6:AT6" si="2">EDATE(AI6,1)</f>
        <v>47150</v>
      </c>
      <c r="AK6" s="153">
        <f t="shared" si="2"/>
        <v>47178</v>
      </c>
      <c r="AL6" s="153">
        <f t="shared" si="2"/>
        <v>47209</v>
      </c>
      <c r="AM6" s="153">
        <f t="shared" si="2"/>
        <v>47239</v>
      </c>
      <c r="AN6" s="153">
        <f t="shared" si="2"/>
        <v>47270</v>
      </c>
      <c r="AO6" s="153">
        <f t="shared" si="2"/>
        <v>47300</v>
      </c>
      <c r="AP6" s="153">
        <f t="shared" si="2"/>
        <v>47331</v>
      </c>
      <c r="AQ6" s="153">
        <f t="shared" si="2"/>
        <v>47362</v>
      </c>
      <c r="AR6" s="153">
        <f t="shared" si="2"/>
        <v>47392</v>
      </c>
      <c r="AS6" s="153">
        <f t="shared" si="2"/>
        <v>47423</v>
      </c>
      <c r="AT6" s="153">
        <f t="shared" si="2"/>
        <v>47453</v>
      </c>
      <c r="AU6" s="152"/>
      <c r="AV6" s="152"/>
      <c r="AW6" s="152"/>
    </row>
    <row r="7" spans="1:257" s="115" customFormat="1" ht="20" customHeight="1">
      <c r="B7" s="121"/>
      <c r="C7" s="151" t="s">
        <v>213</v>
      </c>
      <c r="D7" s="150"/>
      <c r="E7" s="150"/>
      <c r="F7" s="150"/>
      <c r="G7" s="150"/>
      <c r="H7" s="150"/>
      <c r="I7" s="150"/>
      <c r="J7" s="150"/>
      <c r="K7" s="150"/>
      <c r="L7" s="150"/>
      <c r="M7" s="150"/>
      <c r="N7" s="150"/>
      <c r="O7" s="150"/>
      <c r="P7" s="133" t="s">
        <v>201</v>
      </c>
      <c r="Q7" s="116"/>
      <c r="R7" s="151" t="s">
        <v>213</v>
      </c>
      <c r="S7" s="150"/>
      <c r="T7" s="150"/>
      <c r="U7" s="150"/>
      <c r="V7" s="150"/>
      <c r="W7" s="150"/>
      <c r="X7" s="150"/>
      <c r="Y7" s="150"/>
      <c r="Z7" s="150"/>
      <c r="AA7" s="150"/>
      <c r="AB7" s="150"/>
      <c r="AC7" s="150"/>
      <c r="AD7" s="150"/>
      <c r="AE7" s="133" t="s">
        <v>201</v>
      </c>
      <c r="AF7" s="133" t="s">
        <v>212</v>
      </c>
      <c r="AG7" s="116"/>
      <c r="AH7" s="151" t="s">
        <v>213</v>
      </c>
      <c r="AI7" s="150"/>
      <c r="AJ7" s="150"/>
      <c r="AK7" s="150"/>
      <c r="AL7" s="150"/>
      <c r="AM7" s="150"/>
      <c r="AN7" s="150"/>
      <c r="AO7" s="150"/>
      <c r="AP7" s="150"/>
      <c r="AQ7" s="150"/>
      <c r="AR7" s="150"/>
      <c r="AS7" s="150"/>
      <c r="AT7" s="150"/>
      <c r="AU7" s="133" t="s">
        <v>201</v>
      </c>
      <c r="AV7" s="133" t="s">
        <v>212</v>
      </c>
      <c r="AW7" s="116"/>
      <c r="AX7"/>
    </row>
    <row r="8" spans="1:257" s="115" customFormat="1" ht="20" customHeight="1">
      <c r="B8" s="121"/>
      <c r="C8" s="149" t="s">
        <v>211</v>
      </c>
      <c r="D8" s="148">
        <v>0</v>
      </c>
      <c r="E8" s="148">
        <v>0</v>
      </c>
      <c r="F8" s="148">
        <v>0</v>
      </c>
      <c r="G8" s="148">
        <v>0</v>
      </c>
      <c r="H8" s="148">
        <v>0</v>
      </c>
      <c r="I8" s="148">
        <v>0</v>
      </c>
      <c r="J8" s="148">
        <v>0</v>
      </c>
      <c r="K8" s="148">
        <v>0</v>
      </c>
      <c r="L8" s="148">
        <v>0</v>
      </c>
      <c r="M8" s="148">
        <v>0</v>
      </c>
      <c r="N8" s="148">
        <v>0</v>
      </c>
      <c r="O8" s="148">
        <v>0</v>
      </c>
      <c r="P8" s="147">
        <f>SUM(D8:O8)</f>
        <v>0</v>
      </c>
      <c r="Q8" s="116"/>
      <c r="R8" s="131" t="str">
        <f>C8</f>
        <v>Product / Service 1</v>
      </c>
      <c r="S8" s="148">
        <v>0</v>
      </c>
      <c r="T8" s="148">
        <v>0</v>
      </c>
      <c r="U8" s="148">
        <v>0</v>
      </c>
      <c r="V8" s="148">
        <v>0</v>
      </c>
      <c r="W8" s="148">
        <v>0</v>
      </c>
      <c r="X8" s="148">
        <v>0</v>
      </c>
      <c r="Y8" s="148">
        <v>0</v>
      </c>
      <c r="Z8" s="148">
        <v>0</v>
      </c>
      <c r="AA8" s="148">
        <v>0</v>
      </c>
      <c r="AB8" s="148">
        <v>0</v>
      </c>
      <c r="AC8" s="148">
        <v>0</v>
      </c>
      <c r="AD8" s="148">
        <v>0</v>
      </c>
      <c r="AE8" s="147">
        <f>SUM(S8:AD8)</f>
        <v>0</v>
      </c>
      <c r="AF8" s="146" t="e">
        <f>(AE8/P8)-1</f>
        <v>#DIV/0!</v>
      </c>
      <c r="AG8" s="116"/>
      <c r="AH8" s="131" t="str">
        <f>C8</f>
        <v>Product / Service 1</v>
      </c>
      <c r="AI8" s="148">
        <v>0</v>
      </c>
      <c r="AJ8" s="148">
        <v>0</v>
      </c>
      <c r="AK8" s="148">
        <v>0</v>
      </c>
      <c r="AL8" s="148">
        <v>0</v>
      </c>
      <c r="AM8" s="148">
        <v>0</v>
      </c>
      <c r="AN8" s="148">
        <v>0</v>
      </c>
      <c r="AO8" s="148">
        <v>0</v>
      </c>
      <c r="AP8" s="148">
        <v>0</v>
      </c>
      <c r="AQ8" s="148">
        <v>0</v>
      </c>
      <c r="AR8" s="148">
        <v>0</v>
      </c>
      <c r="AS8" s="148">
        <v>0</v>
      </c>
      <c r="AT8" s="148">
        <v>0</v>
      </c>
      <c r="AU8" s="147">
        <f>SUM(AI8:AT8)</f>
        <v>0</v>
      </c>
      <c r="AV8" s="146" t="e">
        <f>(AU8/AE8)-1</f>
        <v>#DIV/0!</v>
      </c>
      <c r="AW8" s="132"/>
      <c r="AX8"/>
    </row>
    <row r="9" spans="1:257" s="115" customFormat="1" ht="20" customHeight="1">
      <c r="B9" s="121"/>
      <c r="C9" s="149" t="s">
        <v>210</v>
      </c>
      <c r="D9" s="148">
        <v>0</v>
      </c>
      <c r="E9" s="148">
        <v>0</v>
      </c>
      <c r="F9" s="148">
        <v>0</v>
      </c>
      <c r="G9" s="148">
        <v>0</v>
      </c>
      <c r="H9" s="148">
        <v>0</v>
      </c>
      <c r="I9" s="148">
        <v>0</v>
      </c>
      <c r="J9" s="148">
        <v>0</v>
      </c>
      <c r="K9" s="148">
        <v>0</v>
      </c>
      <c r="L9" s="148">
        <v>0</v>
      </c>
      <c r="M9" s="148">
        <v>0</v>
      </c>
      <c r="N9" s="148">
        <v>0</v>
      </c>
      <c r="O9" s="148">
        <v>0</v>
      </c>
      <c r="P9" s="147">
        <f>SUM(D9:O9)</f>
        <v>0</v>
      </c>
      <c r="Q9" s="116"/>
      <c r="R9" s="131" t="str">
        <f>C9</f>
        <v>Product / Service 2</v>
      </c>
      <c r="S9" s="148">
        <v>0</v>
      </c>
      <c r="T9" s="148">
        <v>0</v>
      </c>
      <c r="U9" s="148">
        <v>0</v>
      </c>
      <c r="V9" s="148">
        <v>0</v>
      </c>
      <c r="W9" s="148">
        <v>0</v>
      </c>
      <c r="X9" s="148">
        <v>0</v>
      </c>
      <c r="Y9" s="148">
        <v>0</v>
      </c>
      <c r="Z9" s="148">
        <v>0</v>
      </c>
      <c r="AA9" s="148">
        <v>0</v>
      </c>
      <c r="AB9" s="148">
        <v>0</v>
      </c>
      <c r="AC9" s="148">
        <v>0</v>
      </c>
      <c r="AD9" s="148">
        <v>0</v>
      </c>
      <c r="AE9" s="147">
        <f>SUM(S9:AD9)</f>
        <v>0</v>
      </c>
      <c r="AF9" s="146" t="e">
        <f>(AE9/P9)-1</f>
        <v>#DIV/0!</v>
      </c>
      <c r="AG9" s="116"/>
      <c r="AH9" s="131" t="str">
        <f>C9</f>
        <v>Product / Service 2</v>
      </c>
      <c r="AI9" s="148">
        <v>0</v>
      </c>
      <c r="AJ9" s="148">
        <v>0</v>
      </c>
      <c r="AK9" s="148">
        <v>0</v>
      </c>
      <c r="AL9" s="148">
        <v>0</v>
      </c>
      <c r="AM9" s="148">
        <v>0</v>
      </c>
      <c r="AN9" s="148">
        <v>0</v>
      </c>
      <c r="AO9" s="148">
        <v>0</v>
      </c>
      <c r="AP9" s="148">
        <v>0</v>
      </c>
      <c r="AQ9" s="148">
        <v>0</v>
      </c>
      <c r="AR9" s="148">
        <v>0</v>
      </c>
      <c r="AS9" s="148">
        <v>0</v>
      </c>
      <c r="AT9" s="148">
        <v>0</v>
      </c>
      <c r="AU9" s="147">
        <f>SUM(AI9:AT9)</f>
        <v>0</v>
      </c>
      <c r="AV9" s="146" t="e">
        <f>(AU9/AE9)-1</f>
        <v>#DIV/0!</v>
      </c>
      <c r="AW9" s="132"/>
      <c r="AX9"/>
    </row>
    <row r="10" spans="1:257" s="115" customFormat="1" ht="20" customHeight="1">
      <c r="B10" s="121"/>
      <c r="C10" s="149" t="s">
        <v>209</v>
      </c>
      <c r="D10" s="148">
        <v>0</v>
      </c>
      <c r="E10" s="148">
        <v>0</v>
      </c>
      <c r="F10" s="148">
        <v>0</v>
      </c>
      <c r="G10" s="148">
        <v>0</v>
      </c>
      <c r="H10" s="148">
        <v>0</v>
      </c>
      <c r="I10" s="148">
        <v>0</v>
      </c>
      <c r="J10" s="148">
        <v>0</v>
      </c>
      <c r="K10" s="148">
        <v>0</v>
      </c>
      <c r="L10" s="148">
        <v>0</v>
      </c>
      <c r="M10" s="148">
        <v>0</v>
      </c>
      <c r="N10" s="148">
        <v>0</v>
      </c>
      <c r="O10" s="148">
        <v>0</v>
      </c>
      <c r="P10" s="147">
        <f>SUM(D10:O10)</f>
        <v>0</v>
      </c>
      <c r="Q10" s="116"/>
      <c r="R10" s="131" t="str">
        <f>C10</f>
        <v>Product / Service 3</v>
      </c>
      <c r="S10" s="148">
        <v>0</v>
      </c>
      <c r="T10" s="148">
        <v>0</v>
      </c>
      <c r="U10" s="148">
        <v>0</v>
      </c>
      <c r="V10" s="148">
        <v>0</v>
      </c>
      <c r="W10" s="148">
        <v>0</v>
      </c>
      <c r="X10" s="148">
        <v>0</v>
      </c>
      <c r="Y10" s="148">
        <v>0</v>
      </c>
      <c r="Z10" s="148">
        <v>0</v>
      </c>
      <c r="AA10" s="148">
        <v>0</v>
      </c>
      <c r="AB10" s="148">
        <v>0</v>
      </c>
      <c r="AC10" s="148">
        <v>0</v>
      </c>
      <c r="AD10" s="148">
        <v>0</v>
      </c>
      <c r="AE10" s="147">
        <f>SUM(S10:AD10)</f>
        <v>0</v>
      </c>
      <c r="AF10" s="146" t="e">
        <f>(AE10/P10)-1</f>
        <v>#DIV/0!</v>
      </c>
      <c r="AG10" s="116"/>
      <c r="AH10" s="131" t="str">
        <f>C10</f>
        <v>Product / Service 3</v>
      </c>
      <c r="AI10" s="148">
        <v>0</v>
      </c>
      <c r="AJ10" s="148">
        <v>0</v>
      </c>
      <c r="AK10" s="148">
        <v>0</v>
      </c>
      <c r="AL10" s="148">
        <v>0</v>
      </c>
      <c r="AM10" s="148">
        <v>0</v>
      </c>
      <c r="AN10" s="148">
        <v>0</v>
      </c>
      <c r="AO10" s="148">
        <v>0</v>
      </c>
      <c r="AP10" s="148">
        <v>0</v>
      </c>
      <c r="AQ10" s="148">
        <v>0</v>
      </c>
      <c r="AR10" s="148">
        <v>0</v>
      </c>
      <c r="AS10" s="148">
        <v>0</v>
      </c>
      <c r="AT10" s="148">
        <v>0</v>
      </c>
      <c r="AU10" s="147">
        <f>SUM(AI10:AT10)</f>
        <v>0</v>
      </c>
      <c r="AV10" s="146" t="e">
        <f>(AU10/AE10)-1</f>
        <v>#DIV/0!</v>
      </c>
      <c r="AW10" s="132"/>
      <c r="AX10"/>
    </row>
    <row r="11" spans="1:257" s="115" customFormat="1" ht="20" customHeight="1">
      <c r="B11" s="121"/>
      <c r="C11" s="149" t="s">
        <v>208</v>
      </c>
      <c r="D11" s="148">
        <v>0</v>
      </c>
      <c r="E11" s="148">
        <v>0</v>
      </c>
      <c r="F11" s="148">
        <v>0</v>
      </c>
      <c r="G11" s="148">
        <v>0</v>
      </c>
      <c r="H11" s="148">
        <v>0</v>
      </c>
      <c r="I11" s="148">
        <v>0</v>
      </c>
      <c r="J11" s="148">
        <v>0</v>
      </c>
      <c r="K11" s="148">
        <v>0</v>
      </c>
      <c r="L11" s="148">
        <v>0</v>
      </c>
      <c r="M11" s="148">
        <v>0</v>
      </c>
      <c r="N11" s="148">
        <v>0</v>
      </c>
      <c r="O11" s="148">
        <v>0</v>
      </c>
      <c r="P11" s="147">
        <f>SUM(D11:O11)</f>
        <v>0</v>
      </c>
      <c r="Q11" s="116"/>
      <c r="R11" s="131" t="str">
        <f>C11</f>
        <v>Product / Service 4</v>
      </c>
      <c r="S11" s="148">
        <v>0</v>
      </c>
      <c r="T11" s="148">
        <v>0</v>
      </c>
      <c r="U11" s="148">
        <v>0</v>
      </c>
      <c r="V11" s="148">
        <v>0</v>
      </c>
      <c r="W11" s="148">
        <v>0</v>
      </c>
      <c r="X11" s="148">
        <v>0</v>
      </c>
      <c r="Y11" s="148">
        <v>0</v>
      </c>
      <c r="Z11" s="148">
        <v>0</v>
      </c>
      <c r="AA11" s="148">
        <v>0</v>
      </c>
      <c r="AB11" s="148">
        <v>0</v>
      </c>
      <c r="AC11" s="148">
        <v>0</v>
      </c>
      <c r="AD11" s="148">
        <v>0</v>
      </c>
      <c r="AE11" s="147">
        <f>SUM(S11:AD11)</f>
        <v>0</v>
      </c>
      <c r="AF11" s="146" t="e">
        <f>(AE11/P11)-1</f>
        <v>#DIV/0!</v>
      </c>
      <c r="AG11" s="116"/>
      <c r="AH11" s="131" t="str">
        <f>C11</f>
        <v>Product / Service 4</v>
      </c>
      <c r="AI11" s="148">
        <v>0</v>
      </c>
      <c r="AJ11" s="148">
        <v>0</v>
      </c>
      <c r="AK11" s="148">
        <v>0</v>
      </c>
      <c r="AL11" s="148">
        <v>0</v>
      </c>
      <c r="AM11" s="148">
        <v>0</v>
      </c>
      <c r="AN11" s="148">
        <v>0</v>
      </c>
      <c r="AO11" s="148">
        <v>0</v>
      </c>
      <c r="AP11" s="148">
        <v>0</v>
      </c>
      <c r="AQ11" s="148">
        <v>0</v>
      </c>
      <c r="AR11" s="148">
        <v>0</v>
      </c>
      <c r="AS11" s="148">
        <v>0</v>
      </c>
      <c r="AT11" s="148">
        <v>0</v>
      </c>
      <c r="AU11" s="147">
        <f>SUM(AI11:AT11)</f>
        <v>0</v>
      </c>
      <c r="AV11" s="146" t="e">
        <f>(AU11/AE11)-1</f>
        <v>#DIV/0!</v>
      </c>
      <c r="AW11" s="132"/>
      <c r="AX11"/>
    </row>
    <row r="12" spans="1:257" s="115" customFormat="1" ht="20" customHeight="1" thickBot="1">
      <c r="B12" s="121"/>
      <c r="C12" s="149" t="s">
        <v>207</v>
      </c>
      <c r="D12" s="148">
        <v>0</v>
      </c>
      <c r="E12" s="148">
        <v>0</v>
      </c>
      <c r="F12" s="148">
        <v>0</v>
      </c>
      <c r="G12" s="148">
        <v>0</v>
      </c>
      <c r="H12" s="148">
        <v>0</v>
      </c>
      <c r="I12" s="148">
        <v>0</v>
      </c>
      <c r="J12" s="148">
        <v>0</v>
      </c>
      <c r="K12" s="148">
        <v>0</v>
      </c>
      <c r="L12" s="148">
        <v>0</v>
      </c>
      <c r="M12" s="148">
        <v>0</v>
      </c>
      <c r="N12" s="148">
        <v>0</v>
      </c>
      <c r="O12" s="148">
        <v>0</v>
      </c>
      <c r="P12" s="147">
        <f>SUM(D12:O12)</f>
        <v>0</v>
      </c>
      <c r="Q12" s="116"/>
      <c r="R12" s="131" t="str">
        <f>C12</f>
        <v>Product / Service 5</v>
      </c>
      <c r="S12" s="148">
        <v>0</v>
      </c>
      <c r="T12" s="148">
        <v>0</v>
      </c>
      <c r="U12" s="148">
        <v>0</v>
      </c>
      <c r="V12" s="148">
        <v>0</v>
      </c>
      <c r="W12" s="148">
        <v>0</v>
      </c>
      <c r="X12" s="148">
        <v>0</v>
      </c>
      <c r="Y12" s="148">
        <v>0</v>
      </c>
      <c r="Z12" s="148">
        <v>0</v>
      </c>
      <c r="AA12" s="148">
        <v>0</v>
      </c>
      <c r="AB12" s="148">
        <v>0</v>
      </c>
      <c r="AC12" s="148">
        <v>0</v>
      </c>
      <c r="AD12" s="148">
        <v>0</v>
      </c>
      <c r="AE12" s="147">
        <f>SUM(S12:AD12)</f>
        <v>0</v>
      </c>
      <c r="AF12" s="146" t="e">
        <f>(AE12/P12)-1</f>
        <v>#DIV/0!</v>
      </c>
      <c r="AG12" s="116"/>
      <c r="AH12" s="131" t="str">
        <f>C12</f>
        <v>Product / Service 5</v>
      </c>
      <c r="AI12" s="148">
        <v>0</v>
      </c>
      <c r="AJ12" s="148">
        <v>0</v>
      </c>
      <c r="AK12" s="148">
        <v>0</v>
      </c>
      <c r="AL12" s="148">
        <v>0</v>
      </c>
      <c r="AM12" s="148">
        <v>0</v>
      </c>
      <c r="AN12" s="148">
        <v>0</v>
      </c>
      <c r="AO12" s="148">
        <v>0</v>
      </c>
      <c r="AP12" s="148">
        <v>0</v>
      </c>
      <c r="AQ12" s="148">
        <v>0</v>
      </c>
      <c r="AR12" s="148">
        <v>0</v>
      </c>
      <c r="AS12" s="148">
        <v>0</v>
      </c>
      <c r="AT12" s="148">
        <v>0</v>
      </c>
      <c r="AU12" s="147">
        <f>SUM(AI12:AT12)</f>
        <v>0</v>
      </c>
      <c r="AV12" s="146" t="e">
        <f>(AU12/AE12)-1</f>
        <v>#DIV/0!</v>
      </c>
      <c r="AW12" s="132"/>
      <c r="AX12"/>
    </row>
    <row r="13" spans="1:257" s="115" customFormat="1" ht="20" customHeight="1">
      <c r="B13" s="121"/>
      <c r="C13" s="111" t="s">
        <v>199</v>
      </c>
      <c r="D13" s="112">
        <f t="shared" ref="D13:O13" si="3">SUM(D8:D12)</f>
        <v>0</v>
      </c>
      <c r="E13" s="112">
        <f t="shared" si="3"/>
        <v>0</v>
      </c>
      <c r="F13" s="112">
        <f t="shared" si="3"/>
        <v>0</v>
      </c>
      <c r="G13" s="112">
        <f t="shared" si="3"/>
        <v>0</v>
      </c>
      <c r="H13" s="112">
        <f t="shared" si="3"/>
        <v>0</v>
      </c>
      <c r="I13" s="112">
        <f t="shared" si="3"/>
        <v>0</v>
      </c>
      <c r="J13" s="112">
        <f t="shared" si="3"/>
        <v>0</v>
      </c>
      <c r="K13" s="112">
        <f t="shared" si="3"/>
        <v>0</v>
      </c>
      <c r="L13" s="112">
        <f t="shared" si="3"/>
        <v>0</v>
      </c>
      <c r="M13" s="112">
        <f t="shared" si="3"/>
        <v>0</v>
      </c>
      <c r="N13" s="112">
        <f t="shared" si="3"/>
        <v>0</v>
      </c>
      <c r="O13" s="145">
        <f t="shared" si="3"/>
        <v>0</v>
      </c>
      <c r="P13" s="144">
        <f>SUM(P7:P12)</f>
        <v>0</v>
      </c>
      <c r="Q13" s="116"/>
      <c r="R13" s="111" t="s">
        <v>196</v>
      </c>
      <c r="S13" s="112">
        <f t="shared" ref="S13:AD13" si="4">SUM(S8:S12)</f>
        <v>0</v>
      </c>
      <c r="T13" s="112">
        <f t="shared" si="4"/>
        <v>0</v>
      </c>
      <c r="U13" s="112">
        <f t="shared" si="4"/>
        <v>0</v>
      </c>
      <c r="V13" s="112">
        <f t="shared" si="4"/>
        <v>0</v>
      </c>
      <c r="W13" s="112">
        <f t="shared" si="4"/>
        <v>0</v>
      </c>
      <c r="X13" s="112">
        <f t="shared" si="4"/>
        <v>0</v>
      </c>
      <c r="Y13" s="112">
        <f t="shared" si="4"/>
        <v>0</v>
      </c>
      <c r="Z13" s="112">
        <f t="shared" si="4"/>
        <v>0</v>
      </c>
      <c r="AA13" s="112">
        <f t="shared" si="4"/>
        <v>0</v>
      </c>
      <c r="AB13" s="112">
        <f t="shared" si="4"/>
        <v>0</v>
      </c>
      <c r="AC13" s="112">
        <f t="shared" si="4"/>
        <v>0</v>
      </c>
      <c r="AD13" s="145">
        <f t="shared" si="4"/>
        <v>0</v>
      </c>
      <c r="AE13" s="144">
        <f>SUM(AE7:AE12)</f>
        <v>0</v>
      </c>
      <c r="AF13" s="143">
        <f>AE13-P13</f>
        <v>0</v>
      </c>
      <c r="AG13" s="116"/>
      <c r="AH13" s="111" t="s">
        <v>193</v>
      </c>
      <c r="AI13" s="112">
        <f t="shared" ref="AI13:AT13" si="5">SUM(AI8:AI12)</f>
        <v>0</v>
      </c>
      <c r="AJ13" s="112">
        <f t="shared" si="5"/>
        <v>0</v>
      </c>
      <c r="AK13" s="112">
        <f t="shared" si="5"/>
        <v>0</v>
      </c>
      <c r="AL13" s="112">
        <f t="shared" si="5"/>
        <v>0</v>
      </c>
      <c r="AM13" s="112">
        <f t="shared" si="5"/>
        <v>0</v>
      </c>
      <c r="AN13" s="112">
        <f t="shared" si="5"/>
        <v>0</v>
      </c>
      <c r="AO13" s="112">
        <f t="shared" si="5"/>
        <v>0</v>
      </c>
      <c r="AP13" s="112">
        <f t="shared" si="5"/>
        <v>0</v>
      </c>
      <c r="AQ13" s="112">
        <f t="shared" si="5"/>
        <v>0</v>
      </c>
      <c r="AR13" s="112">
        <f t="shared" si="5"/>
        <v>0</v>
      </c>
      <c r="AS13" s="112">
        <f t="shared" si="5"/>
        <v>0</v>
      </c>
      <c r="AT13" s="145">
        <f t="shared" si="5"/>
        <v>0</v>
      </c>
      <c r="AU13" s="144">
        <f>SUM(AU7:AU12)</f>
        <v>0</v>
      </c>
      <c r="AV13" s="143">
        <f>AU13-AE13</f>
        <v>0</v>
      </c>
      <c r="AW13" s="116"/>
      <c r="AX13"/>
    </row>
    <row r="14" spans="1:257" s="115" customFormat="1" ht="9.5" customHeight="1">
      <c r="B14" s="121"/>
      <c r="C14" s="136"/>
      <c r="D14" s="116"/>
      <c r="E14" s="116"/>
      <c r="F14" s="116"/>
      <c r="G14" s="116"/>
      <c r="H14" s="116"/>
      <c r="I14" s="116"/>
      <c r="J14" s="116"/>
      <c r="K14" s="116"/>
      <c r="L14" s="116"/>
      <c r="M14" s="116"/>
      <c r="N14" s="116"/>
      <c r="O14" s="116"/>
      <c r="P14" s="132"/>
      <c r="Q14" s="116"/>
      <c r="R14" s="116"/>
      <c r="S14" s="116"/>
      <c r="T14" s="116"/>
      <c r="U14" s="116"/>
      <c r="V14" s="116"/>
      <c r="W14" s="116"/>
      <c r="X14" s="116"/>
      <c r="Y14" s="116"/>
      <c r="Z14" s="116"/>
      <c r="AA14" s="116"/>
      <c r="AB14" s="116"/>
      <c r="AC14" s="116"/>
      <c r="AD14" s="116"/>
      <c r="AE14" s="132"/>
      <c r="AF14" s="132"/>
      <c r="AG14" s="116"/>
      <c r="AH14" s="116"/>
      <c r="AI14" s="116"/>
      <c r="AJ14" s="116"/>
      <c r="AK14" s="116"/>
      <c r="AL14" s="116"/>
      <c r="AM14" s="116"/>
      <c r="AN14" s="116"/>
      <c r="AO14" s="116"/>
      <c r="AP14" s="116"/>
      <c r="AQ14" s="116"/>
      <c r="AR14" s="116"/>
      <c r="AS14" s="116"/>
      <c r="AT14" s="116"/>
      <c r="AU14" s="132"/>
      <c r="AV14" s="132"/>
      <c r="AW14" s="116"/>
      <c r="AX14"/>
    </row>
    <row r="15" spans="1:257" s="115" customFormat="1" ht="20" customHeight="1">
      <c r="B15" s="121"/>
      <c r="C15" s="135" t="s">
        <v>206</v>
      </c>
      <c r="D15" s="116"/>
      <c r="E15" s="116"/>
      <c r="F15" s="116"/>
      <c r="G15" s="116"/>
      <c r="H15" s="116"/>
      <c r="I15" s="116"/>
      <c r="J15" s="116"/>
      <c r="K15" s="116"/>
      <c r="L15" s="116"/>
      <c r="M15" s="116"/>
      <c r="N15" s="116"/>
      <c r="O15" s="116"/>
      <c r="P15" s="133" t="s">
        <v>203</v>
      </c>
      <c r="Q15" s="116"/>
      <c r="R15" s="135" t="s">
        <v>206</v>
      </c>
      <c r="S15" s="116"/>
      <c r="T15" s="116"/>
      <c r="U15" s="116"/>
      <c r="V15" s="116"/>
      <c r="W15" s="116"/>
      <c r="X15" s="116"/>
      <c r="Y15" s="116"/>
      <c r="Z15" s="116"/>
      <c r="AA15" s="116"/>
      <c r="AB15" s="116"/>
      <c r="AC15" s="116"/>
      <c r="AD15" s="116"/>
      <c r="AE15" s="133" t="s">
        <v>203</v>
      </c>
      <c r="AF15" s="132" t="s">
        <v>200</v>
      </c>
      <c r="AG15" s="116"/>
      <c r="AH15" s="135" t="s">
        <v>206</v>
      </c>
      <c r="AI15" s="116"/>
      <c r="AJ15" s="116"/>
      <c r="AK15" s="116"/>
      <c r="AL15" s="116"/>
      <c r="AM15" s="116"/>
      <c r="AN15" s="116"/>
      <c r="AO15" s="116"/>
      <c r="AP15" s="116"/>
      <c r="AQ15" s="116"/>
      <c r="AR15" s="116"/>
      <c r="AS15" s="116"/>
      <c r="AT15" s="116"/>
      <c r="AU15" s="133" t="s">
        <v>203</v>
      </c>
      <c r="AV15" s="132" t="s">
        <v>200</v>
      </c>
      <c r="AW15" s="116"/>
      <c r="AX15"/>
    </row>
    <row r="16" spans="1:257" s="115" customFormat="1" ht="20" customHeight="1">
      <c r="B16" s="121"/>
      <c r="C16" s="131" t="str">
        <f>C8</f>
        <v>Product / Service 1</v>
      </c>
      <c r="D16" s="142">
        <v>0</v>
      </c>
      <c r="E16" s="142">
        <v>0</v>
      </c>
      <c r="F16" s="142">
        <v>0</v>
      </c>
      <c r="G16" s="142">
        <v>0</v>
      </c>
      <c r="H16" s="142">
        <v>0</v>
      </c>
      <c r="I16" s="142">
        <v>0</v>
      </c>
      <c r="J16" s="142">
        <v>0</v>
      </c>
      <c r="K16" s="142">
        <v>0</v>
      </c>
      <c r="L16" s="142">
        <v>0</v>
      </c>
      <c r="M16" s="142">
        <v>0</v>
      </c>
      <c r="N16" s="142">
        <v>0</v>
      </c>
      <c r="O16" s="142">
        <v>0</v>
      </c>
      <c r="P16" s="138">
        <f>AVERAGE(D16:O16)</f>
        <v>0</v>
      </c>
      <c r="Q16" s="116"/>
      <c r="R16" s="131" t="str">
        <f>R8</f>
        <v>Product / Service 1</v>
      </c>
      <c r="S16" s="142">
        <v>0</v>
      </c>
      <c r="T16" s="142">
        <v>0</v>
      </c>
      <c r="U16" s="142">
        <v>0</v>
      </c>
      <c r="V16" s="142">
        <v>0</v>
      </c>
      <c r="W16" s="142">
        <v>0</v>
      </c>
      <c r="X16" s="142">
        <v>0</v>
      </c>
      <c r="Y16" s="142">
        <v>0</v>
      </c>
      <c r="Z16" s="142">
        <v>0</v>
      </c>
      <c r="AA16" s="142">
        <v>0</v>
      </c>
      <c r="AB16" s="142">
        <v>0</v>
      </c>
      <c r="AC16" s="142">
        <v>0</v>
      </c>
      <c r="AD16" s="142">
        <v>0</v>
      </c>
      <c r="AE16" s="138">
        <f>AVERAGE(S16:AD16)</f>
        <v>0</v>
      </c>
      <c r="AF16" s="137">
        <f>AE16-P16</f>
        <v>0</v>
      </c>
      <c r="AG16" s="116"/>
      <c r="AH16" s="131" t="str">
        <f>AH8</f>
        <v>Product / Service 1</v>
      </c>
      <c r="AI16" s="142">
        <v>0</v>
      </c>
      <c r="AJ16" s="142">
        <v>0</v>
      </c>
      <c r="AK16" s="142">
        <v>0</v>
      </c>
      <c r="AL16" s="142">
        <v>0</v>
      </c>
      <c r="AM16" s="142">
        <v>0</v>
      </c>
      <c r="AN16" s="142">
        <v>0</v>
      </c>
      <c r="AO16" s="142">
        <v>0</v>
      </c>
      <c r="AP16" s="142">
        <v>0</v>
      </c>
      <c r="AQ16" s="142">
        <v>0</v>
      </c>
      <c r="AR16" s="142">
        <v>0</v>
      </c>
      <c r="AS16" s="142">
        <v>0</v>
      </c>
      <c r="AT16" s="142">
        <v>0</v>
      </c>
      <c r="AU16" s="138">
        <f>AVERAGE(AI16:AT16)</f>
        <v>0</v>
      </c>
      <c r="AV16" s="137">
        <f>AU16-AE16</f>
        <v>0</v>
      </c>
      <c r="AW16" s="116"/>
      <c r="AX16"/>
    </row>
    <row r="17" spans="2:50" s="115" customFormat="1" ht="20" customHeight="1">
      <c r="B17" s="121"/>
      <c r="C17" s="131" t="str">
        <f>C9</f>
        <v>Product / Service 2</v>
      </c>
      <c r="D17" s="142">
        <v>0</v>
      </c>
      <c r="E17" s="142">
        <v>0</v>
      </c>
      <c r="F17" s="142">
        <v>0</v>
      </c>
      <c r="G17" s="142">
        <v>0</v>
      </c>
      <c r="H17" s="142">
        <v>0</v>
      </c>
      <c r="I17" s="142">
        <v>0</v>
      </c>
      <c r="J17" s="142">
        <v>0</v>
      </c>
      <c r="K17" s="142">
        <v>0</v>
      </c>
      <c r="L17" s="142">
        <v>0</v>
      </c>
      <c r="M17" s="142">
        <v>0</v>
      </c>
      <c r="N17" s="142">
        <v>0</v>
      </c>
      <c r="O17" s="142">
        <v>0</v>
      </c>
      <c r="P17" s="138">
        <f>AVERAGE(D17:O17)</f>
        <v>0</v>
      </c>
      <c r="Q17" s="116"/>
      <c r="R17" s="131" t="str">
        <f>R9</f>
        <v>Product / Service 2</v>
      </c>
      <c r="S17" s="142">
        <v>0</v>
      </c>
      <c r="T17" s="142">
        <v>0</v>
      </c>
      <c r="U17" s="142">
        <v>0</v>
      </c>
      <c r="V17" s="142">
        <v>0</v>
      </c>
      <c r="W17" s="142">
        <v>0</v>
      </c>
      <c r="X17" s="142">
        <v>0</v>
      </c>
      <c r="Y17" s="142">
        <v>0</v>
      </c>
      <c r="Z17" s="142">
        <v>0</v>
      </c>
      <c r="AA17" s="142">
        <v>0</v>
      </c>
      <c r="AB17" s="142">
        <v>0</v>
      </c>
      <c r="AC17" s="142">
        <v>0</v>
      </c>
      <c r="AD17" s="142">
        <v>0</v>
      </c>
      <c r="AE17" s="138">
        <f>AVERAGE(S17:AD17)</f>
        <v>0</v>
      </c>
      <c r="AF17" s="137">
        <f>AE17-P17</f>
        <v>0</v>
      </c>
      <c r="AG17" s="116"/>
      <c r="AH17" s="131" t="str">
        <f>AH9</f>
        <v>Product / Service 2</v>
      </c>
      <c r="AI17" s="142">
        <v>0</v>
      </c>
      <c r="AJ17" s="142">
        <v>0</v>
      </c>
      <c r="AK17" s="142">
        <v>0</v>
      </c>
      <c r="AL17" s="142">
        <v>0</v>
      </c>
      <c r="AM17" s="142">
        <v>0</v>
      </c>
      <c r="AN17" s="142">
        <v>0</v>
      </c>
      <c r="AO17" s="142">
        <v>0</v>
      </c>
      <c r="AP17" s="142">
        <v>0</v>
      </c>
      <c r="AQ17" s="142">
        <v>0</v>
      </c>
      <c r="AR17" s="142">
        <v>0</v>
      </c>
      <c r="AS17" s="142">
        <v>0</v>
      </c>
      <c r="AT17" s="142">
        <v>0</v>
      </c>
      <c r="AU17" s="138">
        <f>AVERAGE(AI17:AT17)</f>
        <v>0</v>
      </c>
      <c r="AV17" s="137">
        <f>AU17-AE17</f>
        <v>0</v>
      </c>
      <c r="AW17" s="116"/>
      <c r="AX17"/>
    </row>
    <row r="18" spans="2:50" s="115" customFormat="1" ht="20" customHeight="1">
      <c r="B18" s="121"/>
      <c r="C18" s="131" t="str">
        <f>C10</f>
        <v>Product / Service 3</v>
      </c>
      <c r="D18" s="142">
        <v>0</v>
      </c>
      <c r="E18" s="142">
        <v>0</v>
      </c>
      <c r="F18" s="142">
        <v>0</v>
      </c>
      <c r="G18" s="142">
        <v>0</v>
      </c>
      <c r="H18" s="142">
        <v>0</v>
      </c>
      <c r="I18" s="142">
        <v>0</v>
      </c>
      <c r="J18" s="142">
        <v>0</v>
      </c>
      <c r="K18" s="142">
        <v>0</v>
      </c>
      <c r="L18" s="142">
        <v>0</v>
      </c>
      <c r="M18" s="142">
        <v>0</v>
      </c>
      <c r="N18" s="142">
        <v>0</v>
      </c>
      <c r="O18" s="142">
        <v>0</v>
      </c>
      <c r="P18" s="138">
        <f>AVERAGE(D18:O18)</f>
        <v>0</v>
      </c>
      <c r="Q18" s="116"/>
      <c r="R18" s="131" t="str">
        <f>R10</f>
        <v>Product / Service 3</v>
      </c>
      <c r="S18" s="142">
        <v>0</v>
      </c>
      <c r="T18" s="142">
        <v>0</v>
      </c>
      <c r="U18" s="142">
        <v>0</v>
      </c>
      <c r="V18" s="142">
        <v>0</v>
      </c>
      <c r="W18" s="142">
        <v>0</v>
      </c>
      <c r="X18" s="142">
        <v>0</v>
      </c>
      <c r="Y18" s="142">
        <v>0</v>
      </c>
      <c r="Z18" s="142">
        <v>0</v>
      </c>
      <c r="AA18" s="142">
        <v>0</v>
      </c>
      <c r="AB18" s="142">
        <v>0</v>
      </c>
      <c r="AC18" s="142">
        <v>0</v>
      </c>
      <c r="AD18" s="142">
        <v>0</v>
      </c>
      <c r="AE18" s="138">
        <f>AVERAGE(S18:AD18)</f>
        <v>0</v>
      </c>
      <c r="AF18" s="137">
        <f>AE18-P18</f>
        <v>0</v>
      </c>
      <c r="AG18" s="116"/>
      <c r="AH18" s="131" t="str">
        <f>AH10</f>
        <v>Product / Service 3</v>
      </c>
      <c r="AI18" s="142">
        <v>0</v>
      </c>
      <c r="AJ18" s="142">
        <v>0</v>
      </c>
      <c r="AK18" s="142">
        <v>0</v>
      </c>
      <c r="AL18" s="142">
        <v>0</v>
      </c>
      <c r="AM18" s="142">
        <v>0</v>
      </c>
      <c r="AN18" s="142">
        <v>0</v>
      </c>
      <c r="AO18" s="142">
        <v>0</v>
      </c>
      <c r="AP18" s="142">
        <v>0</v>
      </c>
      <c r="AQ18" s="142">
        <v>0</v>
      </c>
      <c r="AR18" s="142">
        <v>0</v>
      </c>
      <c r="AS18" s="142">
        <v>0</v>
      </c>
      <c r="AT18" s="142">
        <v>0</v>
      </c>
      <c r="AU18" s="138">
        <f>AVERAGE(AI18:AT18)</f>
        <v>0</v>
      </c>
      <c r="AV18" s="137">
        <f>AU18-AE18</f>
        <v>0</v>
      </c>
      <c r="AW18" s="116"/>
      <c r="AX18"/>
    </row>
    <row r="19" spans="2:50" s="115" customFormat="1" ht="20" customHeight="1">
      <c r="B19" s="121"/>
      <c r="C19" s="131" t="str">
        <f>C11</f>
        <v>Product / Service 4</v>
      </c>
      <c r="D19" s="142">
        <v>0</v>
      </c>
      <c r="E19" s="142">
        <v>0</v>
      </c>
      <c r="F19" s="142">
        <v>0</v>
      </c>
      <c r="G19" s="142">
        <v>0</v>
      </c>
      <c r="H19" s="142">
        <v>0</v>
      </c>
      <c r="I19" s="142">
        <v>0</v>
      </c>
      <c r="J19" s="142">
        <v>0</v>
      </c>
      <c r="K19" s="142">
        <v>0</v>
      </c>
      <c r="L19" s="142">
        <v>0</v>
      </c>
      <c r="M19" s="142">
        <v>0</v>
      </c>
      <c r="N19" s="142">
        <v>0</v>
      </c>
      <c r="O19" s="142">
        <v>0</v>
      </c>
      <c r="P19" s="138">
        <f>AVERAGE(D19:O19)</f>
        <v>0</v>
      </c>
      <c r="Q19" s="116"/>
      <c r="R19" s="131" t="str">
        <f>R11</f>
        <v>Product / Service 4</v>
      </c>
      <c r="S19" s="142">
        <v>0</v>
      </c>
      <c r="T19" s="142">
        <v>0</v>
      </c>
      <c r="U19" s="142">
        <v>0</v>
      </c>
      <c r="V19" s="142">
        <v>0</v>
      </c>
      <c r="W19" s="142">
        <v>0</v>
      </c>
      <c r="X19" s="142">
        <v>0</v>
      </c>
      <c r="Y19" s="142">
        <v>0</v>
      </c>
      <c r="Z19" s="142">
        <v>0</v>
      </c>
      <c r="AA19" s="142">
        <v>0</v>
      </c>
      <c r="AB19" s="142">
        <v>0</v>
      </c>
      <c r="AC19" s="142">
        <v>0</v>
      </c>
      <c r="AD19" s="142">
        <v>0</v>
      </c>
      <c r="AE19" s="138">
        <f>AVERAGE(S19:AD19)</f>
        <v>0</v>
      </c>
      <c r="AF19" s="137">
        <f>AE19-P19</f>
        <v>0</v>
      </c>
      <c r="AG19" s="116"/>
      <c r="AH19" s="131" t="str">
        <f>AH11</f>
        <v>Product / Service 4</v>
      </c>
      <c r="AI19" s="142">
        <v>0</v>
      </c>
      <c r="AJ19" s="142">
        <v>0</v>
      </c>
      <c r="AK19" s="142">
        <v>0</v>
      </c>
      <c r="AL19" s="142">
        <v>0</v>
      </c>
      <c r="AM19" s="142">
        <v>0</v>
      </c>
      <c r="AN19" s="142">
        <v>0</v>
      </c>
      <c r="AO19" s="142">
        <v>0</v>
      </c>
      <c r="AP19" s="142">
        <v>0</v>
      </c>
      <c r="AQ19" s="142">
        <v>0</v>
      </c>
      <c r="AR19" s="142">
        <v>0</v>
      </c>
      <c r="AS19" s="142">
        <v>0</v>
      </c>
      <c r="AT19" s="142">
        <v>0</v>
      </c>
      <c r="AU19" s="138">
        <f>AVERAGE(AI19:AT19)</f>
        <v>0</v>
      </c>
      <c r="AV19" s="137">
        <f>AU19-AE19</f>
        <v>0</v>
      </c>
      <c r="AW19" s="116"/>
      <c r="AX19"/>
    </row>
    <row r="20" spans="2:50" s="115" customFormat="1" ht="20" customHeight="1">
      <c r="B20" s="121"/>
      <c r="C20" s="131" t="str">
        <f>C12</f>
        <v>Product / Service 5</v>
      </c>
      <c r="D20" s="142">
        <v>0</v>
      </c>
      <c r="E20" s="142">
        <v>0</v>
      </c>
      <c r="F20" s="142">
        <v>0</v>
      </c>
      <c r="G20" s="142">
        <v>0</v>
      </c>
      <c r="H20" s="142">
        <v>0</v>
      </c>
      <c r="I20" s="142">
        <v>0</v>
      </c>
      <c r="J20" s="142">
        <v>0</v>
      </c>
      <c r="K20" s="142">
        <v>0</v>
      </c>
      <c r="L20" s="142">
        <v>0</v>
      </c>
      <c r="M20" s="142">
        <v>0</v>
      </c>
      <c r="N20" s="142">
        <v>0</v>
      </c>
      <c r="O20" s="142">
        <v>0</v>
      </c>
      <c r="P20" s="138">
        <f>AVERAGE(D20:O20)</f>
        <v>0</v>
      </c>
      <c r="Q20" s="116"/>
      <c r="R20" s="131" t="str">
        <f>R12</f>
        <v>Product / Service 5</v>
      </c>
      <c r="S20" s="142">
        <v>0</v>
      </c>
      <c r="T20" s="142">
        <v>0</v>
      </c>
      <c r="U20" s="142">
        <v>0</v>
      </c>
      <c r="V20" s="142">
        <v>0</v>
      </c>
      <c r="W20" s="142">
        <v>0</v>
      </c>
      <c r="X20" s="142">
        <v>0</v>
      </c>
      <c r="Y20" s="142">
        <v>0</v>
      </c>
      <c r="Z20" s="142">
        <v>0</v>
      </c>
      <c r="AA20" s="142">
        <v>0</v>
      </c>
      <c r="AB20" s="142">
        <v>0</v>
      </c>
      <c r="AC20" s="142">
        <v>0</v>
      </c>
      <c r="AD20" s="142">
        <v>0</v>
      </c>
      <c r="AE20" s="138">
        <f>AVERAGE(S20:AD20)</f>
        <v>0</v>
      </c>
      <c r="AF20" s="137">
        <f>AE20-P20</f>
        <v>0</v>
      </c>
      <c r="AG20" s="116"/>
      <c r="AH20" s="131" t="str">
        <f>AH12</f>
        <v>Product / Service 5</v>
      </c>
      <c r="AI20" s="142">
        <v>0</v>
      </c>
      <c r="AJ20" s="142">
        <v>0</v>
      </c>
      <c r="AK20" s="142">
        <v>0</v>
      </c>
      <c r="AL20" s="142">
        <v>0</v>
      </c>
      <c r="AM20" s="142">
        <v>0</v>
      </c>
      <c r="AN20" s="142">
        <v>0</v>
      </c>
      <c r="AO20" s="142">
        <v>0</v>
      </c>
      <c r="AP20" s="142">
        <v>0</v>
      </c>
      <c r="AQ20" s="142">
        <v>0</v>
      </c>
      <c r="AR20" s="142">
        <v>0</v>
      </c>
      <c r="AS20" s="142">
        <v>0</v>
      </c>
      <c r="AT20" s="142">
        <v>0</v>
      </c>
      <c r="AU20" s="138">
        <f>AVERAGE(AI20:AT20)</f>
        <v>0</v>
      </c>
      <c r="AV20" s="137">
        <f>AU20-AE20</f>
        <v>0</v>
      </c>
      <c r="AW20" s="116"/>
      <c r="AX20"/>
    </row>
    <row r="21" spans="2:50" s="115" customFormat="1" ht="9.5" customHeight="1">
      <c r="B21" s="121"/>
      <c r="C21" s="136"/>
      <c r="D21" s="116"/>
      <c r="E21" s="116"/>
      <c r="F21" s="116"/>
      <c r="G21" s="116"/>
      <c r="H21" s="116"/>
      <c r="I21" s="116"/>
      <c r="J21" s="116"/>
      <c r="K21" s="116"/>
      <c r="L21" s="116"/>
      <c r="M21" s="116"/>
      <c r="N21" s="116"/>
      <c r="O21" s="116"/>
      <c r="P21" s="132"/>
      <c r="Q21" s="116"/>
      <c r="R21" s="136"/>
      <c r="S21" s="116"/>
      <c r="T21" s="116"/>
      <c r="U21" s="116"/>
      <c r="V21" s="116"/>
      <c r="W21" s="116"/>
      <c r="X21" s="116"/>
      <c r="Y21" s="116"/>
      <c r="Z21" s="116"/>
      <c r="AA21" s="116"/>
      <c r="AB21" s="116"/>
      <c r="AC21" s="116"/>
      <c r="AD21" s="116"/>
      <c r="AE21" s="132"/>
      <c r="AF21" s="132"/>
      <c r="AG21" s="116"/>
      <c r="AH21" s="136"/>
      <c r="AI21" s="116"/>
      <c r="AJ21" s="116"/>
      <c r="AK21" s="116"/>
      <c r="AL21" s="116"/>
      <c r="AM21" s="116"/>
      <c r="AN21" s="116"/>
      <c r="AO21" s="116"/>
      <c r="AP21" s="116"/>
      <c r="AQ21" s="116"/>
      <c r="AR21" s="116"/>
      <c r="AS21" s="116"/>
      <c r="AT21" s="116"/>
      <c r="AU21" s="132"/>
      <c r="AV21" s="132"/>
      <c r="AW21" s="116"/>
      <c r="AX21"/>
    </row>
    <row r="22" spans="2:50" s="115" customFormat="1" ht="20" customHeight="1">
      <c r="B22" s="121"/>
      <c r="C22" s="135" t="s">
        <v>205</v>
      </c>
      <c r="D22" s="116"/>
      <c r="E22" s="116"/>
      <c r="F22" s="116"/>
      <c r="G22" s="116"/>
      <c r="H22" s="116"/>
      <c r="I22" s="116"/>
      <c r="J22" s="116"/>
      <c r="K22" s="116"/>
      <c r="L22" s="116"/>
      <c r="M22" s="116"/>
      <c r="N22" s="116"/>
      <c r="O22" s="116"/>
      <c r="P22" s="133" t="s">
        <v>203</v>
      </c>
      <c r="Q22" s="116"/>
      <c r="R22" s="135" t="s">
        <v>205</v>
      </c>
      <c r="S22" s="116"/>
      <c r="T22" s="116"/>
      <c r="U22" s="116"/>
      <c r="V22" s="116"/>
      <c r="W22" s="116"/>
      <c r="X22" s="116"/>
      <c r="Y22" s="116"/>
      <c r="Z22" s="116"/>
      <c r="AA22" s="116"/>
      <c r="AB22" s="116"/>
      <c r="AC22" s="116"/>
      <c r="AD22" s="116"/>
      <c r="AE22" s="133" t="s">
        <v>203</v>
      </c>
      <c r="AF22" s="132" t="s">
        <v>200</v>
      </c>
      <c r="AG22" s="116"/>
      <c r="AH22" s="135" t="s">
        <v>205</v>
      </c>
      <c r="AI22" s="116"/>
      <c r="AJ22" s="116"/>
      <c r="AK22" s="116"/>
      <c r="AL22" s="116"/>
      <c r="AM22" s="116"/>
      <c r="AN22" s="116"/>
      <c r="AO22" s="116"/>
      <c r="AP22" s="116"/>
      <c r="AQ22" s="116"/>
      <c r="AR22" s="116"/>
      <c r="AS22" s="116"/>
      <c r="AT22" s="116"/>
      <c r="AU22" s="133" t="s">
        <v>203</v>
      </c>
      <c r="AV22" s="132" t="s">
        <v>200</v>
      </c>
      <c r="AW22" s="116"/>
      <c r="AX22"/>
    </row>
    <row r="23" spans="2:50" s="115" customFormat="1" ht="20" customHeight="1">
      <c r="B23" s="121"/>
      <c r="C23" s="131" t="str">
        <f>C8</f>
        <v>Product / Service 1</v>
      </c>
      <c r="D23" s="142">
        <v>0</v>
      </c>
      <c r="E23" s="142">
        <v>0</v>
      </c>
      <c r="F23" s="142">
        <v>0</v>
      </c>
      <c r="G23" s="142">
        <v>0</v>
      </c>
      <c r="H23" s="142">
        <v>0</v>
      </c>
      <c r="I23" s="142">
        <v>0</v>
      </c>
      <c r="J23" s="142">
        <v>0</v>
      </c>
      <c r="K23" s="142">
        <v>0</v>
      </c>
      <c r="L23" s="142">
        <v>0</v>
      </c>
      <c r="M23" s="142">
        <v>0</v>
      </c>
      <c r="N23" s="142">
        <v>0</v>
      </c>
      <c r="O23" s="141">
        <v>0</v>
      </c>
      <c r="P23" s="138">
        <f>AVERAGE(D23:O23)</f>
        <v>0</v>
      </c>
      <c r="Q23" s="116"/>
      <c r="R23" s="131" t="str">
        <f>R8</f>
        <v>Product / Service 1</v>
      </c>
      <c r="S23" s="142">
        <v>0</v>
      </c>
      <c r="T23" s="142">
        <v>0</v>
      </c>
      <c r="U23" s="142">
        <v>0</v>
      </c>
      <c r="V23" s="142">
        <v>0</v>
      </c>
      <c r="W23" s="142">
        <v>0</v>
      </c>
      <c r="X23" s="142">
        <v>0</v>
      </c>
      <c r="Y23" s="142">
        <v>0</v>
      </c>
      <c r="Z23" s="142">
        <v>0</v>
      </c>
      <c r="AA23" s="142">
        <v>0</v>
      </c>
      <c r="AB23" s="142">
        <v>0</v>
      </c>
      <c r="AC23" s="142">
        <v>0</v>
      </c>
      <c r="AD23" s="142">
        <v>0</v>
      </c>
      <c r="AE23" s="138">
        <f>AVERAGE(S23:AD23)</f>
        <v>0</v>
      </c>
      <c r="AF23" s="137">
        <f>AE23-P23</f>
        <v>0</v>
      </c>
      <c r="AG23" s="116"/>
      <c r="AH23" s="131" t="str">
        <f>AH8</f>
        <v>Product / Service 1</v>
      </c>
      <c r="AI23" s="142">
        <v>0</v>
      </c>
      <c r="AJ23" s="142">
        <v>0</v>
      </c>
      <c r="AK23" s="142">
        <v>0</v>
      </c>
      <c r="AL23" s="142">
        <v>0</v>
      </c>
      <c r="AM23" s="142">
        <v>0</v>
      </c>
      <c r="AN23" s="142">
        <v>0</v>
      </c>
      <c r="AO23" s="142">
        <v>0</v>
      </c>
      <c r="AP23" s="142">
        <v>0</v>
      </c>
      <c r="AQ23" s="142">
        <v>0</v>
      </c>
      <c r="AR23" s="142">
        <v>0</v>
      </c>
      <c r="AS23" s="142">
        <v>0</v>
      </c>
      <c r="AT23" s="142">
        <v>0</v>
      </c>
      <c r="AU23" s="138">
        <f>AVERAGE(AI23:AT23)</f>
        <v>0</v>
      </c>
      <c r="AV23" s="137">
        <f>AU23-AE23</f>
        <v>0</v>
      </c>
      <c r="AW23" s="116"/>
      <c r="AX23"/>
    </row>
    <row r="24" spans="2:50" s="115" customFormat="1" ht="20" customHeight="1">
      <c r="B24" s="121"/>
      <c r="C24" s="131" t="str">
        <f>C9</f>
        <v>Product / Service 2</v>
      </c>
      <c r="D24" s="142">
        <v>0</v>
      </c>
      <c r="E24" s="142">
        <v>0</v>
      </c>
      <c r="F24" s="142">
        <v>0</v>
      </c>
      <c r="G24" s="142">
        <v>0</v>
      </c>
      <c r="H24" s="142">
        <v>0</v>
      </c>
      <c r="I24" s="142">
        <v>0</v>
      </c>
      <c r="J24" s="142">
        <v>0</v>
      </c>
      <c r="K24" s="142">
        <v>0</v>
      </c>
      <c r="L24" s="142">
        <v>0</v>
      </c>
      <c r="M24" s="142">
        <v>0</v>
      </c>
      <c r="N24" s="142">
        <v>0</v>
      </c>
      <c r="O24" s="141">
        <v>0</v>
      </c>
      <c r="P24" s="138">
        <f>AVERAGE(D24:O24)</f>
        <v>0</v>
      </c>
      <c r="Q24" s="116"/>
      <c r="R24" s="131" t="str">
        <f>R9</f>
        <v>Product / Service 2</v>
      </c>
      <c r="S24" s="142">
        <v>0</v>
      </c>
      <c r="T24" s="142">
        <v>0</v>
      </c>
      <c r="U24" s="142">
        <v>0</v>
      </c>
      <c r="V24" s="142">
        <v>0</v>
      </c>
      <c r="W24" s="142">
        <v>0</v>
      </c>
      <c r="X24" s="142">
        <v>0</v>
      </c>
      <c r="Y24" s="142">
        <v>0</v>
      </c>
      <c r="Z24" s="142">
        <v>0</v>
      </c>
      <c r="AA24" s="142">
        <v>0</v>
      </c>
      <c r="AB24" s="142">
        <v>0</v>
      </c>
      <c r="AC24" s="142">
        <v>0</v>
      </c>
      <c r="AD24" s="142">
        <v>0</v>
      </c>
      <c r="AE24" s="138">
        <f>AVERAGE(S24:AD24)</f>
        <v>0</v>
      </c>
      <c r="AF24" s="137">
        <f>AE24-P24</f>
        <v>0</v>
      </c>
      <c r="AG24" s="116"/>
      <c r="AH24" s="131" t="str">
        <f>AH9</f>
        <v>Product / Service 2</v>
      </c>
      <c r="AI24" s="142">
        <v>0</v>
      </c>
      <c r="AJ24" s="142">
        <v>0</v>
      </c>
      <c r="AK24" s="142">
        <v>0</v>
      </c>
      <c r="AL24" s="142">
        <v>0</v>
      </c>
      <c r="AM24" s="142">
        <v>0</v>
      </c>
      <c r="AN24" s="142">
        <v>0</v>
      </c>
      <c r="AO24" s="142">
        <v>0</v>
      </c>
      <c r="AP24" s="142">
        <v>0</v>
      </c>
      <c r="AQ24" s="142">
        <v>0</v>
      </c>
      <c r="AR24" s="142">
        <v>0</v>
      </c>
      <c r="AS24" s="142">
        <v>0</v>
      </c>
      <c r="AT24" s="142">
        <v>0</v>
      </c>
      <c r="AU24" s="138">
        <f>AVERAGE(AI24:AT24)</f>
        <v>0</v>
      </c>
      <c r="AV24" s="137">
        <f>AU24-AE24</f>
        <v>0</v>
      </c>
      <c r="AW24" s="116"/>
      <c r="AX24"/>
    </row>
    <row r="25" spans="2:50" s="115" customFormat="1" ht="20" customHeight="1">
      <c r="B25" s="121"/>
      <c r="C25" s="131" t="str">
        <f>C10</f>
        <v>Product / Service 3</v>
      </c>
      <c r="D25" s="142">
        <v>0</v>
      </c>
      <c r="E25" s="142">
        <v>0</v>
      </c>
      <c r="F25" s="142">
        <v>0</v>
      </c>
      <c r="G25" s="142">
        <v>0</v>
      </c>
      <c r="H25" s="142">
        <v>0</v>
      </c>
      <c r="I25" s="142">
        <v>0</v>
      </c>
      <c r="J25" s="142">
        <v>0</v>
      </c>
      <c r="K25" s="142">
        <v>0</v>
      </c>
      <c r="L25" s="142">
        <v>0</v>
      </c>
      <c r="M25" s="142">
        <v>0</v>
      </c>
      <c r="N25" s="142">
        <v>0</v>
      </c>
      <c r="O25" s="141">
        <v>0</v>
      </c>
      <c r="P25" s="138">
        <f>AVERAGE(D25:O25)</f>
        <v>0</v>
      </c>
      <c r="Q25" s="116"/>
      <c r="R25" s="131" t="str">
        <f>R10</f>
        <v>Product / Service 3</v>
      </c>
      <c r="S25" s="142">
        <v>0</v>
      </c>
      <c r="T25" s="142">
        <v>0</v>
      </c>
      <c r="U25" s="142">
        <v>0</v>
      </c>
      <c r="V25" s="142">
        <v>0</v>
      </c>
      <c r="W25" s="142">
        <v>0</v>
      </c>
      <c r="X25" s="142">
        <v>0</v>
      </c>
      <c r="Y25" s="142">
        <v>0</v>
      </c>
      <c r="Z25" s="142">
        <v>0</v>
      </c>
      <c r="AA25" s="142">
        <v>0</v>
      </c>
      <c r="AB25" s="142">
        <v>0</v>
      </c>
      <c r="AC25" s="142">
        <v>0</v>
      </c>
      <c r="AD25" s="142">
        <v>0</v>
      </c>
      <c r="AE25" s="138">
        <f>AVERAGE(S25:AD25)</f>
        <v>0</v>
      </c>
      <c r="AF25" s="137">
        <f>AE25-P25</f>
        <v>0</v>
      </c>
      <c r="AG25" s="116"/>
      <c r="AH25" s="131" t="str">
        <f>AH10</f>
        <v>Product / Service 3</v>
      </c>
      <c r="AI25" s="142">
        <v>0</v>
      </c>
      <c r="AJ25" s="142">
        <v>0</v>
      </c>
      <c r="AK25" s="142">
        <v>0</v>
      </c>
      <c r="AL25" s="142">
        <v>0</v>
      </c>
      <c r="AM25" s="142">
        <v>0</v>
      </c>
      <c r="AN25" s="142">
        <v>0</v>
      </c>
      <c r="AO25" s="142">
        <v>0</v>
      </c>
      <c r="AP25" s="142">
        <v>0</v>
      </c>
      <c r="AQ25" s="142">
        <v>0</v>
      </c>
      <c r="AR25" s="142">
        <v>0</v>
      </c>
      <c r="AS25" s="142">
        <v>0</v>
      </c>
      <c r="AT25" s="142">
        <v>0</v>
      </c>
      <c r="AU25" s="138">
        <f>AVERAGE(AI25:AT25)</f>
        <v>0</v>
      </c>
      <c r="AV25" s="137">
        <f>AU25-AE25</f>
        <v>0</v>
      </c>
      <c r="AW25" s="116"/>
      <c r="AX25"/>
    </row>
    <row r="26" spans="2:50" s="115" customFormat="1" ht="20" customHeight="1">
      <c r="B26" s="121"/>
      <c r="C26" s="131" t="str">
        <f>C11</f>
        <v>Product / Service 4</v>
      </c>
      <c r="D26" s="142">
        <v>0</v>
      </c>
      <c r="E26" s="142">
        <v>0</v>
      </c>
      <c r="F26" s="142">
        <v>0</v>
      </c>
      <c r="G26" s="142">
        <v>0</v>
      </c>
      <c r="H26" s="142">
        <v>0</v>
      </c>
      <c r="I26" s="142">
        <v>0</v>
      </c>
      <c r="J26" s="142">
        <v>0</v>
      </c>
      <c r="K26" s="142">
        <v>0</v>
      </c>
      <c r="L26" s="142">
        <v>0</v>
      </c>
      <c r="M26" s="142">
        <v>0</v>
      </c>
      <c r="N26" s="142">
        <v>0</v>
      </c>
      <c r="O26" s="141">
        <v>0</v>
      </c>
      <c r="P26" s="138">
        <f>AVERAGE(D26:O26)</f>
        <v>0</v>
      </c>
      <c r="Q26" s="116"/>
      <c r="R26" s="131" t="str">
        <f>R11</f>
        <v>Product / Service 4</v>
      </c>
      <c r="S26" s="142">
        <v>0</v>
      </c>
      <c r="T26" s="142">
        <v>0</v>
      </c>
      <c r="U26" s="142">
        <v>0</v>
      </c>
      <c r="V26" s="142">
        <v>0</v>
      </c>
      <c r="W26" s="142">
        <v>0</v>
      </c>
      <c r="X26" s="142">
        <v>0</v>
      </c>
      <c r="Y26" s="142">
        <v>0</v>
      </c>
      <c r="Z26" s="142">
        <v>0</v>
      </c>
      <c r="AA26" s="142">
        <v>0</v>
      </c>
      <c r="AB26" s="142">
        <v>0</v>
      </c>
      <c r="AC26" s="142">
        <v>0</v>
      </c>
      <c r="AD26" s="142">
        <v>0</v>
      </c>
      <c r="AE26" s="138">
        <f>AVERAGE(S26:AD26)</f>
        <v>0</v>
      </c>
      <c r="AF26" s="137">
        <f>AE26-P26</f>
        <v>0</v>
      </c>
      <c r="AG26" s="116"/>
      <c r="AH26" s="131" t="str">
        <f>AH11</f>
        <v>Product / Service 4</v>
      </c>
      <c r="AI26" s="142">
        <v>0</v>
      </c>
      <c r="AJ26" s="142">
        <v>0</v>
      </c>
      <c r="AK26" s="142">
        <v>0</v>
      </c>
      <c r="AL26" s="142">
        <v>0</v>
      </c>
      <c r="AM26" s="142">
        <v>0</v>
      </c>
      <c r="AN26" s="142">
        <v>0</v>
      </c>
      <c r="AO26" s="142">
        <v>0</v>
      </c>
      <c r="AP26" s="142">
        <v>0</v>
      </c>
      <c r="AQ26" s="142">
        <v>0</v>
      </c>
      <c r="AR26" s="142">
        <v>0</v>
      </c>
      <c r="AS26" s="142">
        <v>0</v>
      </c>
      <c r="AT26" s="142">
        <v>0</v>
      </c>
      <c r="AU26" s="138">
        <f>AVERAGE(AI26:AT26)</f>
        <v>0</v>
      </c>
      <c r="AV26" s="137">
        <f>AU26-AE26</f>
        <v>0</v>
      </c>
      <c r="AW26" s="116"/>
      <c r="AX26"/>
    </row>
    <row r="27" spans="2:50" s="115" customFormat="1" ht="20" customHeight="1">
      <c r="B27" s="121"/>
      <c r="C27" s="131" t="str">
        <f>C12</f>
        <v>Product / Service 5</v>
      </c>
      <c r="D27" s="142">
        <v>0</v>
      </c>
      <c r="E27" s="142">
        <v>0</v>
      </c>
      <c r="F27" s="142">
        <v>0</v>
      </c>
      <c r="G27" s="142">
        <v>0</v>
      </c>
      <c r="H27" s="142">
        <v>0</v>
      </c>
      <c r="I27" s="142">
        <v>0</v>
      </c>
      <c r="J27" s="142">
        <v>0</v>
      </c>
      <c r="K27" s="142">
        <v>0</v>
      </c>
      <c r="L27" s="142">
        <v>0</v>
      </c>
      <c r="M27" s="142">
        <v>0</v>
      </c>
      <c r="N27" s="142">
        <v>0</v>
      </c>
      <c r="O27" s="141">
        <v>0</v>
      </c>
      <c r="P27" s="138">
        <f>AVERAGE(D27:O27)</f>
        <v>0</v>
      </c>
      <c r="Q27" s="116"/>
      <c r="R27" s="131" t="str">
        <f>R12</f>
        <v>Product / Service 5</v>
      </c>
      <c r="S27" s="142">
        <v>0</v>
      </c>
      <c r="T27" s="142">
        <v>0</v>
      </c>
      <c r="U27" s="142">
        <v>0</v>
      </c>
      <c r="V27" s="142">
        <v>0</v>
      </c>
      <c r="W27" s="142">
        <v>0</v>
      </c>
      <c r="X27" s="142">
        <v>0</v>
      </c>
      <c r="Y27" s="142">
        <v>0</v>
      </c>
      <c r="Z27" s="142">
        <v>0</v>
      </c>
      <c r="AA27" s="142">
        <v>0</v>
      </c>
      <c r="AB27" s="142">
        <v>0</v>
      </c>
      <c r="AC27" s="142">
        <v>0</v>
      </c>
      <c r="AD27" s="142">
        <v>0</v>
      </c>
      <c r="AE27" s="138">
        <f>AVERAGE(S27:AD27)</f>
        <v>0</v>
      </c>
      <c r="AF27" s="137">
        <f>AE27-P27</f>
        <v>0</v>
      </c>
      <c r="AG27" s="116"/>
      <c r="AH27" s="131" t="str">
        <f>AH12</f>
        <v>Product / Service 5</v>
      </c>
      <c r="AI27" s="142">
        <v>0</v>
      </c>
      <c r="AJ27" s="142">
        <v>0</v>
      </c>
      <c r="AK27" s="142">
        <v>0</v>
      </c>
      <c r="AL27" s="142">
        <v>0</v>
      </c>
      <c r="AM27" s="142">
        <v>0</v>
      </c>
      <c r="AN27" s="142">
        <v>0</v>
      </c>
      <c r="AO27" s="142">
        <v>0</v>
      </c>
      <c r="AP27" s="142">
        <v>0</v>
      </c>
      <c r="AQ27" s="142">
        <v>0</v>
      </c>
      <c r="AR27" s="142">
        <v>0</v>
      </c>
      <c r="AS27" s="142">
        <v>0</v>
      </c>
      <c r="AT27" s="142">
        <v>0</v>
      </c>
      <c r="AU27" s="138">
        <f>AVERAGE(AI27:AT27)</f>
        <v>0</v>
      </c>
      <c r="AV27" s="137">
        <f>AU27-AE27</f>
        <v>0</v>
      </c>
      <c r="AW27" s="116"/>
      <c r="AX27"/>
    </row>
    <row r="28" spans="2:50" s="115" customFormat="1" ht="9.5" customHeight="1">
      <c r="B28" s="121"/>
      <c r="C28" s="136"/>
      <c r="D28" s="116"/>
      <c r="E28" s="116"/>
      <c r="F28" s="116"/>
      <c r="G28" s="116"/>
      <c r="H28" s="116"/>
      <c r="I28" s="116"/>
      <c r="J28" s="116"/>
      <c r="K28" s="116"/>
      <c r="L28" s="116"/>
      <c r="M28" s="116"/>
      <c r="N28" s="116"/>
      <c r="O28" s="116"/>
      <c r="P28" s="132"/>
      <c r="Q28" s="116"/>
      <c r="R28" s="136"/>
      <c r="S28" s="116"/>
      <c r="T28" s="116"/>
      <c r="U28" s="116"/>
      <c r="V28" s="116"/>
      <c r="W28" s="116"/>
      <c r="X28" s="116"/>
      <c r="Y28" s="116"/>
      <c r="Z28" s="116"/>
      <c r="AA28" s="116"/>
      <c r="AB28" s="116"/>
      <c r="AC28" s="116"/>
      <c r="AD28" s="116"/>
      <c r="AE28" s="132"/>
      <c r="AF28" s="132"/>
      <c r="AG28" s="116"/>
      <c r="AH28" s="136"/>
      <c r="AI28" s="116"/>
      <c r="AJ28" s="116"/>
      <c r="AK28" s="116"/>
      <c r="AL28" s="116"/>
      <c r="AM28" s="116"/>
      <c r="AN28" s="116"/>
      <c r="AO28" s="116"/>
      <c r="AP28" s="116"/>
      <c r="AQ28" s="116"/>
      <c r="AR28" s="116"/>
      <c r="AS28" s="116"/>
      <c r="AT28" s="116"/>
      <c r="AU28" s="132"/>
      <c r="AV28" s="132"/>
      <c r="AW28" s="116"/>
      <c r="AX28"/>
    </row>
    <row r="29" spans="2:50" s="115" customFormat="1" ht="20" customHeight="1">
      <c r="B29" s="121"/>
      <c r="C29" s="135" t="s">
        <v>106</v>
      </c>
      <c r="D29" s="134"/>
      <c r="E29" s="116"/>
      <c r="F29" s="116"/>
      <c r="G29" s="116"/>
      <c r="H29" s="116"/>
      <c r="I29" s="116"/>
      <c r="J29" s="116"/>
      <c r="K29" s="116"/>
      <c r="L29" s="116"/>
      <c r="M29" s="116"/>
      <c r="N29" s="116"/>
      <c r="O29" s="116"/>
      <c r="P29" s="133" t="s">
        <v>201</v>
      </c>
      <c r="Q29" s="116"/>
      <c r="R29" s="135" t="s">
        <v>106</v>
      </c>
      <c r="S29" s="134"/>
      <c r="T29" s="116"/>
      <c r="U29" s="116"/>
      <c r="V29" s="116"/>
      <c r="W29" s="116"/>
      <c r="X29" s="116"/>
      <c r="Y29" s="116"/>
      <c r="Z29" s="116"/>
      <c r="AA29" s="116"/>
      <c r="AB29" s="116"/>
      <c r="AC29" s="116"/>
      <c r="AD29" s="116"/>
      <c r="AE29" s="133" t="s">
        <v>201</v>
      </c>
      <c r="AF29" s="132" t="s">
        <v>200</v>
      </c>
      <c r="AG29" s="116"/>
      <c r="AH29" s="135" t="s">
        <v>106</v>
      </c>
      <c r="AI29" s="134"/>
      <c r="AJ29" s="116"/>
      <c r="AK29" s="116"/>
      <c r="AL29" s="116"/>
      <c r="AM29" s="116"/>
      <c r="AN29" s="116"/>
      <c r="AO29" s="116"/>
      <c r="AP29" s="116"/>
      <c r="AQ29" s="116"/>
      <c r="AR29" s="116"/>
      <c r="AS29" s="116"/>
      <c r="AT29" s="116"/>
      <c r="AU29" s="133" t="s">
        <v>201</v>
      </c>
      <c r="AV29" s="132" t="s">
        <v>200</v>
      </c>
      <c r="AW29" s="116"/>
      <c r="AX29"/>
    </row>
    <row r="30" spans="2:50" s="115" customFormat="1" ht="20" customHeight="1">
      <c r="B30" s="121"/>
      <c r="C30" s="131" t="str">
        <f>C23</f>
        <v>Product / Service 1</v>
      </c>
      <c r="D30" s="130">
        <f t="shared" ref="D30:O30" si="6">D8*D23</f>
        <v>0</v>
      </c>
      <c r="E30" s="130">
        <f t="shared" si="6"/>
        <v>0</v>
      </c>
      <c r="F30" s="130">
        <f t="shared" si="6"/>
        <v>0</v>
      </c>
      <c r="G30" s="130">
        <f t="shared" si="6"/>
        <v>0</v>
      </c>
      <c r="H30" s="130">
        <f t="shared" si="6"/>
        <v>0</v>
      </c>
      <c r="I30" s="130">
        <f t="shared" si="6"/>
        <v>0</v>
      </c>
      <c r="J30" s="130">
        <f t="shared" si="6"/>
        <v>0</v>
      </c>
      <c r="K30" s="130">
        <f t="shared" si="6"/>
        <v>0</v>
      </c>
      <c r="L30" s="130">
        <f t="shared" si="6"/>
        <v>0</v>
      </c>
      <c r="M30" s="130">
        <f t="shared" si="6"/>
        <v>0</v>
      </c>
      <c r="N30" s="130">
        <f t="shared" si="6"/>
        <v>0</v>
      </c>
      <c r="O30" s="129">
        <f t="shared" si="6"/>
        <v>0</v>
      </c>
      <c r="P30" s="128">
        <f>SUM(D30:O30)</f>
        <v>0</v>
      </c>
      <c r="Q30" s="116"/>
      <c r="R30" s="131" t="str">
        <f>R23</f>
        <v>Product / Service 1</v>
      </c>
      <c r="S30" s="130">
        <f t="shared" ref="S30:AD30" si="7">S8*S23</f>
        <v>0</v>
      </c>
      <c r="T30" s="130">
        <f t="shared" si="7"/>
        <v>0</v>
      </c>
      <c r="U30" s="130">
        <f t="shared" si="7"/>
        <v>0</v>
      </c>
      <c r="V30" s="130">
        <f t="shared" si="7"/>
        <v>0</v>
      </c>
      <c r="W30" s="130">
        <f t="shared" si="7"/>
        <v>0</v>
      </c>
      <c r="X30" s="130">
        <f t="shared" si="7"/>
        <v>0</v>
      </c>
      <c r="Y30" s="130">
        <f t="shared" si="7"/>
        <v>0</v>
      </c>
      <c r="Z30" s="130">
        <f t="shared" si="7"/>
        <v>0</v>
      </c>
      <c r="AA30" s="130">
        <f t="shared" si="7"/>
        <v>0</v>
      </c>
      <c r="AB30" s="130">
        <f t="shared" si="7"/>
        <v>0</v>
      </c>
      <c r="AC30" s="130">
        <f t="shared" si="7"/>
        <v>0</v>
      </c>
      <c r="AD30" s="129">
        <f t="shared" si="7"/>
        <v>0</v>
      </c>
      <c r="AE30" s="128">
        <f>SUM(S30:AD30)</f>
        <v>0</v>
      </c>
      <c r="AF30" s="127">
        <f t="shared" ref="AF30:AF35" si="8">AE30-P30</f>
        <v>0</v>
      </c>
      <c r="AG30" s="116"/>
      <c r="AH30" s="131" t="str">
        <f>AH23</f>
        <v>Product / Service 1</v>
      </c>
      <c r="AI30" s="130">
        <f t="shared" ref="AI30:AT30" si="9">AI8*AI23</f>
        <v>0</v>
      </c>
      <c r="AJ30" s="130">
        <f t="shared" si="9"/>
        <v>0</v>
      </c>
      <c r="AK30" s="130">
        <f t="shared" si="9"/>
        <v>0</v>
      </c>
      <c r="AL30" s="130">
        <f t="shared" si="9"/>
        <v>0</v>
      </c>
      <c r="AM30" s="130">
        <f t="shared" si="9"/>
        <v>0</v>
      </c>
      <c r="AN30" s="130">
        <f t="shared" si="9"/>
        <v>0</v>
      </c>
      <c r="AO30" s="130">
        <f t="shared" si="9"/>
        <v>0</v>
      </c>
      <c r="AP30" s="130">
        <f t="shared" si="9"/>
        <v>0</v>
      </c>
      <c r="AQ30" s="130">
        <f t="shared" si="9"/>
        <v>0</v>
      </c>
      <c r="AR30" s="130">
        <f t="shared" si="9"/>
        <v>0</v>
      </c>
      <c r="AS30" s="130">
        <f t="shared" si="9"/>
        <v>0</v>
      </c>
      <c r="AT30" s="129">
        <f t="shared" si="9"/>
        <v>0</v>
      </c>
      <c r="AU30" s="128">
        <f>SUM(AI30:AT30)</f>
        <v>0</v>
      </c>
      <c r="AV30" s="127">
        <f t="shared" ref="AV30:AV35" si="10">AU30-AE30</f>
        <v>0</v>
      </c>
      <c r="AW30" s="116"/>
      <c r="AX30"/>
    </row>
    <row r="31" spans="2:50" s="115" customFormat="1" ht="20" customHeight="1">
      <c r="B31" s="121"/>
      <c r="C31" s="131" t="str">
        <f>C24</f>
        <v>Product / Service 2</v>
      </c>
      <c r="D31" s="130">
        <f t="shared" ref="D31:O31" si="11">D9*D24</f>
        <v>0</v>
      </c>
      <c r="E31" s="130">
        <f t="shared" si="11"/>
        <v>0</v>
      </c>
      <c r="F31" s="130">
        <f t="shared" si="11"/>
        <v>0</v>
      </c>
      <c r="G31" s="130">
        <f t="shared" si="11"/>
        <v>0</v>
      </c>
      <c r="H31" s="130">
        <f t="shared" si="11"/>
        <v>0</v>
      </c>
      <c r="I31" s="130">
        <f t="shared" si="11"/>
        <v>0</v>
      </c>
      <c r="J31" s="130">
        <f t="shared" si="11"/>
        <v>0</v>
      </c>
      <c r="K31" s="130">
        <f t="shared" si="11"/>
        <v>0</v>
      </c>
      <c r="L31" s="130">
        <f t="shared" si="11"/>
        <v>0</v>
      </c>
      <c r="M31" s="130">
        <f t="shared" si="11"/>
        <v>0</v>
      </c>
      <c r="N31" s="130">
        <f t="shared" si="11"/>
        <v>0</v>
      </c>
      <c r="O31" s="129">
        <f t="shared" si="11"/>
        <v>0</v>
      </c>
      <c r="P31" s="128">
        <f>SUM(D31:O31)</f>
        <v>0</v>
      </c>
      <c r="Q31" s="116"/>
      <c r="R31" s="131" t="str">
        <f>R24</f>
        <v>Product / Service 2</v>
      </c>
      <c r="S31" s="130">
        <f t="shared" ref="S31:AD31" si="12">S9*S24</f>
        <v>0</v>
      </c>
      <c r="T31" s="130">
        <f t="shared" si="12"/>
        <v>0</v>
      </c>
      <c r="U31" s="130">
        <f t="shared" si="12"/>
        <v>0</v>
      </c>
      <c r="V31" s="130">
        <f t="shared" si="12"/>
        <v>0</v>
      </c>
      <c r="W31" s="130">
        <f t="shared" si="12"/>
        <v>0</v>
      </c>
      <c r="X31" s="130">
        <f t="shared" si="12"/>
        <v>0</v>
      </c>
      <c r="Y31" s="130">
        <f t="shared" si="12"/>
        <v>0</v>
      </c>
      <c r="Z31" s="130">
        <f t="shared" si="12"/>
        <v>0</v>
      </c>
      <c r="AA31" s="130">
        <f t="shared" si="12"/>
        <v>0</v>
      </c>
      <c r="AB31" s="130">
        <f t="shared" si="12"/>
        <v>0</v>
      </c>
      <c r="AC31" s="130">
        <f t="shared" si="12"/>
        <v>0</v>
      </c>
      <c r="AD31" s="129">
        <f t="shared" si="12"/>
        <v>0</v>
      </c>
      <c r="AE31" s="128">
        <f>SUM(S31:AD31)</f>
        <v>0</v>
      </c>
      <c r="AF31" s="127">
        <f t="shared" si="8"/>
        <v>0</v>
      </c>
      <c r="AG31" s="116"/>
      <c r="AH31" s="131" t="str">
        <f>AH24</f>
        <v>Product / Service 2</v>
      </c>
      <c r="AI31" s="130">
        <f t="shared" ref="AI31:AT31" si="13">AI9*AI24</f>
        <v>0</v>
      </c>
      <c r="AJ31" s="130">
        <f t="shared" si="13"/>
        <v>0</v>
      </c>
      <c r="AK31" s="130">
        <f t="shared" si="13"/>
        <v>0</v>
      </c>
      <c r="AL31" s="130">
        <f t="shared" si="13"/>
        <v>0</v>
      </c>
      <c r="AM31" s="130">
        <f t="shared" si="13"/>
        <v>0</v>
      </c>
      <c r="AN31" s="130">
        <f t="shared" si="13"/>
        <v>0</v>
      </c>
      <c r="AO31" s="130">
        <f t="shared" si="13"/>
        <v>0</v>
      </c>
      <c r="AP31" s="130">
        <f t="shared" si="13"/>
        <v>0</v>
      </c>
      <c r="AQ31" s="130">
        <f t="shared" si="13"/>
        <v>0</v>
      </c>
      <c r="AR31" s="130">
        <f t="shared" si="13"/>
        <v>0</v>
      </c>
      <c r="AS31" s="130">
        <f t="shared" si="13"/>
        <v>0</v>
      </c>
      <c r="AT31" s="129">
        <f t="shared" si="13"/>
        <v>0</v>
      </c>
      <c r="AU31" s="128">
        <f>SUM(AI31:AT31)</f>
        <v>0</v>
      </c>
      <c r="AV31" s="127">
        <f t="shared" si="10"/>
        <v>0</v>
      </c>
      <c r="AW31" s="116"/>
      <c r="AX31"/>
    </row>
    <row r="32" spans="2:50" s="115" customFormat="1" ht="20" customHeight="1">
      <c r="B32" s="121"/>
      <c r="C32" s="131" t="str">
        <f>C25</f>
        <v>Product / Service 3</v>
      </c>
      <c r="D32" s="130">
        <f t="shared" ref="D32:O32" si="14">D10*D25</f>
        <v>0</v>
      </c>
      <c r="E32" s="130">
        <f t="shared" si="14"/>
        <v>0</v>
      </c>
      <c r="F32" s="130">
        <f t="shared" si="14"/>
        <v>0</v>
      </c>
      <c r="G32" s="130">
        <f t="shared" si="14"/>
        <v>0</v>
      </c>
      <c r="H32" s="130">
        <f t="shared" si="14"/>
        <v>0</v>
      </c>
      <c r="I32" s="130">
        <f t="shared" si="14"/>
        <v>0</v>
      </c>
      <c r="J32" s="130">
        <f t="shared" si="14"/>
        <v>0</v>
      </c>
      <c r="K32" s="130">
        <f t="shared" si="14"/>
        <v>0</v>
      </c>
      <c r="L32" s="130">
        <f t="shared" si="14"/>
        <v>0</v>
      </c>
      <c r="M32" s="130">
        <f t="shared" si="14"/>
        <v>0</v>
      </c>
      <c r="N32" s="130">
        <f t="shared" si="14"/>
        <v>0</v>
      </c>
      <c r="O32" s="129">
        <f t="shared" si="14"/>
        <v>0</v>
      </c>
      <c r="P32" s="128">
        <f>SUM(D32:O32)</f>
        <v>0</v>
      </c>
      <c r="Q32" s="116"/>
      <c r="R32" s="131" t="str">
        <f>R25</f>
        <v>Product / Service 3</v>
      </c>
      <c r="S32" s="130">
        <f t="shared" ref="S32:AD32" si="15">S10*S25</f>
        <v>0</v>
      </c>
      <c r="T32" s="130">
        <f t="shared" si="15"/>
        <v>0</v>
      </c>
      <c r="U32" s="130">
        <f t="shared" si="15"/>
        <v>0</v>
      </c>
      <c r="V32" s="130">
        <f t="shared" si="15"/>
        <v>0</v>
      </c>
      <c r="W32" s="130">
        <f t="shared" si="15"/>
        <v>0</v>
      </c>
      <c r="X32" s="130">
        <f t="shared" si="15"/>
        <v>0</v>
      </c>
      <c r="Y32" s="130">
        <f t="shared" si="15"/>
        <v>0</v>
      </c>
      <c r="Z32" s="130">
        <f t="shared" si="15"/>
        <v>0</v>
      </c>
      <c r="AA32" s="130">
        <f t="shared" si="15"/>
        <v>0</v>
      </c>
      <c r="AB32" s="130">
        <f t="shared" si="15"/>
        <v>0</v>
      </c>
      <c r="AC32" s="130">
        <f t="shared" si="15"/>
        <v>0</v>
      </c>
      <c r="AD32" s="129">
        <f t="shared" si="15"/>
        <v>0</v>
      </c>
      <c r="AE32" s="128">
        <f>SUM(S32:AD32)</f>
        <v>0</v>
      </c>
      <c r="AF32" s="127">
        <f t="shared" si="8"/>
        <v>0</v>
      </c>
      <c r="AG32" s="116"/>
      <c r="AH32" s="131" t="str">
        <f>AH25</f>
        <v>Product / Service 3</v>
      </c>
      <c r="AI32" s="130">
        <f t="shared" ref="AI32:AT32" si="16">AI10*AI25</f>
        <v>0</v>
      </c>
      <c r="AJ32" s="130">
        <f t="shared" si="16"/>
        <v>0</v>
      </c>
      <c r="AK32" s="130">
        <f t="shared" si="16"/>
        <v>0</v>
      </c>
      <c r="AL32" s="130">
        <f t="shared" si="16"/>
        <v>0</v>
      </c>
      <c r="AM32" s="130">
        <f t="shared" si="16"/>
        <v>0</v>
      </c>
      <c r="AN32" s="130">
        <f t="shared" si="16"/>
        <v>0</v>
      </c>
      <c r="AO32" s="130">
        <f t="shared" si="16"/>
        <v>0</v>
      </c>
      <c r="AP32" s="130">
        <f t="shared" si="16"/>
        <v>0</v>
      </c>
      <c r="AQ32" s="130">
        <f t="shared" si="16"/>
        <v>0</v>
      </c>
      <c r="AR32" s="130">
        <f t="shared" si="16"/>
        <v>0</v>
      </c>
      <c r="AS32" s="130">
        <f t="shared" si="16"/>
        <v>0</v>
      </c>
      <c r="AT32" s="129">
        <f t="shared" si="16"/>
        <v>0</v>
      </c>
      <c r="AU32" s="128">
        <f>SUM(AI32:AT32)</f>
        <v>0</v>
      </c>
      <c r="AV32" s="127">
        <f t="shared" si="10"/>
        <v>0</v>
      </c>
      <c r="AW32" s="116"/>
      <c r="AX32"/>
    </row>
    <row r="33" spans="2:50" s="115" customFormat="1" ht="20" customHeight="1">
      <c r="B33" s="121"/>
      <c r="C33" s="131" t="str">
        <f>C26</f>
        <v>Product / Service 4</v>
      </c>
      <c r="D33" s="130">
        <f t="shared" ref="D33:O33" si="17">D11*D26</f>
        <v>0</v>
      </c>
      <c r="E33" s="130">
        <f t="shared" si="17"/>
        <v>0</v>
      </c>
      <c r="F33" s="130">
        <f t="shared" si="17"/>
        <v>0</v>
      </c>
      <c r="G33" s="130">
        <f t="shared" si="17"/>
        <v>0</v>
      </c>
      <c r="H33" s="130">
        <f t="shared" si="17"/>
        <v>0</v>
      </c>
      <c r="I33" s="130">
        <f t="shared" si="17"/>
        <v>0</v>
      </c>
      <c r="J33" s="130">
        <f t="shared" si="17"/>
        <v>0</v>
      </c>
      <c r="K33" s="130">
        <f t="shared" si="17"/>
        <v>0</v>
      </c>
      <c r="L33" s="130">
        <f t="shared" si="17"/>
        <v>0</v>
      </c>
      <c r="M33" s="130">
        <f t="shared" si="17"/>
        <v>0</v>
      </c>
      <c r="N33" s="130">
        <f t="shared" si="17"/>
        <v>0</v>
      </c>
      <c r="O33" s="129">
        <f t="shared" si="17"/>
        <v>0</v>
      </c>
      <c r="P33" s="128">
        <f>SUM(D33:O33)</f>
        <v>0</v>
      </c>
      <c r="Q33" s="116"/>
      <c r="R33" s="131" t="str">
        <f>R26</f>
        <v>Product / Service 4</v>
      </c>
      <c r="S33" s="130">
        <f t="shared" ref="S33:AD33" si="18">S11*S26</f>
        <v>0</v>
      </c>
      <c r="T33" s="130">
        <f t="shared" si="18"/>
        <v>0</v>
      </c>
      <c r="U33" s="130">
        <f t="shared" si="18"/>
        <v>0</v>
      </c>
      <c r="V33" s="130">
        <f t="shared" si="18"/>
        <v>0</v>
      </c>
      <c r="W33" s="130">
        <f t="shared" si="18"/>
        <v>0</v>
      </c>
      <c r="X33" s="130">
        <f t="shared" si="18"/>
        <v>0</v>
      </c>
      <c r="Y33" s="130">
        <f t="shared" si="18"/>
        <v>0</v>
      </c>
      <c r="Z33" s="130">
        <f t="shared" si="18"/>
        <v>0</v>
      </c>
      <c r="AA33" s="130">
        <f t="shared" si="18"/>
        <v>0</v>
      </c>
      <c r="AB33" s="130">
        <f t="shared" si="18"/>
        <v>0</v>
      </c>
      <c r="AC33" s="130">
        <f t="shared" si="18"/>
        <v>0</v>
      </c>
      <c r="AD33" s="129">
        <f t="shared" si="18"/>
        <v>0</v>
      </c>
      <c r="AE33" s="128">
        <f>SUM(S33:AD33)</f>
        <v>0</v>
      </c>
      <c r="AF33" s="127">
        <f t="shared" si="8"/>
        <v>0</v>
      </c>
      <c r="AG33" s="116"/>
      <c r="AH33" s="131" t="str">
        <f>AH26</f>
        <v>Product / Service 4</v>
      </c>
      <c r="AI33" s="130">
        <f t="shared" ref="AI33:AT33" si="19">AI11*AI26</f>
        <v>0</v>
      </c>
      <c r="AJ33" s="130">
        <f t="shared" si="19"/>
        <v>0</v>
      </c>
      <c r="AK33" s="130">
        <f t="shared" si="19"/>
        <v>0</v>
      </c>
      <c r="AL33" s="130">
        <f t="shared" si="19"/>
        <v>0</v>
      </c>
      <c r="AM33" s="130">
        <f t="shared" si="19"/>
        <v>0</v>
      </c>
      <c r="AN33" s="130">
        <f t="shared" si="19"/>
        <v>0</v>
      </c>
      <c r="AO33" s="130">
        <f t="shared" si="19"/>
        <v>0</v>
      </c>
      <c r="AP33" s="130">
        <f t="shared" si="19"/>
        <v>0</v>
      </c>
      <c r="AQ33" s="130">
        <f t="shared" si="19"/>
        <v>0</v>
      </c>
      <c r="AR33" s="130">
        <f t="shared" si="19"/>
        <v>0</v>
      </c>
      <c r="AS33" s="130">
        <f t="shared" si="19"/>
        <v>0</v>
      </c>
      <c r="AT33" s="129">
        <f t="shared" si="19"/>
        <v>0</v>
      </c>
      <c r="AU33" s="128">
        <f>SUM(AI33:AT33)</f>
        <v>0</v>
      </c>
      <c r="AV33" s="127">
        <f t="shared" si="10"/>
        <v>0</v>
      </c>
      <c r="AW33" s="116"/>
      <c r="AX33"/>
    </row>
    <row r="34" spans="2:50" s="115" customFormat="1" ht="20" customHeight="1" thickBot="1">
      <c r="B34" s="121"/>
      <c r="C34" s="126" t="str">
        <f>C27</f>
        <v>Product / Service 5</v>
      </c>
      <c r="D34" s="125">
        <f t="shared" ref="D34:O34" si="20">D12*D27</f>
        <v>0</v>
      </c>
      <c r="E34" s="125">
        <f t="shared" si="20"/>
        <v>0</v>
      </c>
      <c r="F34" s="125">
        <f t="shared" si="20"/>
        <v>0</v>
      </c>
      <c r="G34" s="125">
        <f t="shared" si="20"/>
        <v>0</v>
      </c>
      <c r="H34" s="125">
        <f t="shared" si="20"/>
        <v>0</v>
      </c>
      <c r="I34" s="125">
        <f t="shared" si="20"/>
        <v>0</v>
      </c>
      <c r="J34" s="125">
        <f t="shared" si="20"/>
        <v>0</v>
      </c>
      <c r="K34" s="125">
        <f t="shared" si="20"/>
        <v>0</v>
      </c>
      <c r="L34" s="125">
        <f t="shared" si="20"/>
        <v>0</v>
      </c>
      <c r="M34" s="125">
        <f t="shared" si="20"/>
        <v>0</v>
      </c>
      <c r="N34" s="125">
        <f t="shared" si="20"/>
        <v>0</v>
      </c>
      <c r="O34" s="124">
        <f t="shared" si="20"/>
        <v>0</v>
      </c>
      <c r="P34" s="123">
        <f>SUM(D34:O34)</f>
        <v>0</v>
      </c>
      <c r="Q34" s="116"/>
      <c r="R34" s="126" t="str">
        <f>R27</f>
        <v>Product / Service 5</v>
      </c>
      <c r="S34" s="125">
        <f t="shared" ref="S34:AD34" si="21">S12*S27</f>
        <v>0</v>
      </c>
      <c r="T34" s="125">
        <f t="shared" si="21"/>
        <v>0</v>
      </c>
      <c r="U34" s="125">
        <f t="shared" si="21"/>
        <v>0</v>
      </c>
      <c r="V34" s="125">
        <f t="shared" si="21"/>
        <v>0</v>
      </c>
      <c r="W34" s="125">
        <f t="shared" si="21"/>
        <v>0</v>
      </c>
      <c r="X34" s="125">
        <f t="shared" si="21"/>
        <v>0</v>
      </c>
      <c r="Y34" s="125">
        <f t="shared" si="21"/>
        <v>0</v>
      </c>
      <c r="Z34" s="125">
        <f t="shared" si="21"/>
        <v>0</v>
      </c>
      <c r="AA34" s="125">
        <f t="shared" si="21"/>
        <v>0</v>
      </c>
      <c r="AB34" s="125">
        <f t="shared" si="21"/>
        <v>0</v>
      </c>
      <c r="AC34" s="125">
        <f t="shared" si="21"/>
        <v>0</v>
      </c>
      <c r="AD34" s="124">
        <f t="shared" si="21"/>
        <v>0</v>
      </c>
      <c r="AE34" s="123">
        <f>SUM(S34:AD34)</f>
        <v>0</v>
      </c>
      <c r="AF34" s="122">
        <f t="shared" si="8"/>
        <v>0</v>
      </c>
      <c r="AG34" s="116"/>
      <c r="AH34" s="126" t="str">
        <f>AH27</f>
        <v>Product / Service 5</v>
      </c>
      <c r="AI34" s="125">
        <f t="shared" ref="AI34:AT34" si="22">AI12*AI27</f>
        <v>0</v>
      </c>
      <c r="AJ34" s="125">
        <f t="shared" si="22"/>
        <v>0</v>
      </c>
      <c r="AK34" s="125">
        <f t="shared" si="22"/>
        <v>0</v>
      </c>
      <c r="AL34" s="125">
        <f t="shared" si="22"/>
        <v>0</v>
      </c>
      <c r="AM34" s="125">
        <f t="shared" si="22"/>
        <v>0</v>
      </c>
      <c r="AN34" s="125">
        <f t="shared" si="22"/>
        <v>0</v>
      </c>
      <c r="AO34" s="125">
        <f t="shared" si="22"/>
        <v>0</v>
      </c>
      <c r="AP34" s="125">
        <f t="shared" si="22"/>
        <v>0</v>
      </c>
      <c r="AQ34" s="125">
        <f t="shared" si="22"/>
        <v>0</v>
      </c>
      <c r="AR34" s="125">
        <f t="shared" si="22"/>
        <v>0</v>
      </c>
      <c r="AS34" s="125">
        <f t="shared" si="22"/>
        <v>0</v>
      </c>
      <c r="AT34" s="124">
        <f t="shared" si="22"/>
        <v>0</v>
      </c>
      <c r="AU34" s="123">
        <f>SUM(AI34:AT34)</f>
        <v>0</v>
      </c>
      <c r="AV34" s="122">
        <f t="shared" si="10"/>
        <v>0</v>
      </c>
      <c r="AW34" s="116"/>
      <c r="AX34"/>
    </row>
    <row r="35" spans="2:50" s="115" customFormat="1" ht="20" customHeight="1">
      <c r="B35" s="121"/>
      <c r="C35" s="111" t="s">
        <v>198</v>
      </c>
      <c r="D35" s="110">
        <f t="shared" ref="D35:O35" si="23">SUM(D30:D34)</f>
        <v>0</v>
      </c>
      <c r="E35" s="110">
        <f t="shared" si="23"/>
        <v>0</v>
      </c>
      <c r="F35" s="110">
        <f t="shared" si="23"/>
        <v>0</v>
      </c>
      <c r="G35" s="110">
        <f t="shared" si="23"/>
        <v>0</v>
      </c>
      <c r="H35" s="110">
        <f t="shared" si="23"/>
        <v>0</v>
      </c>
      <c r="I35" s="110">
        <f t="shared" si="23"/>
        <v>0</v>
      </c>
      <c r="J35" s="110">
        <f t="shared" si="23"/>
        <v>0</v>
      </c>
      <c r="K35" s="110">
        <f t="shared" si="23"/>
        <v>0</v>
      </c>
      <c r="L35" s="110">
        <f t="shared" si="23"/>
        <v>0</v>
      </c>
      <c r="M35" s="110">
        <f t="shared" si="23"/>
        <v>0</v>
      </c>
      <c r="N35" s="110">
        <f t="shared" si="23"/>
        <v>0</v>
      </c>
      <c r="O35" s="119">
        <f t="shared" si="23"/>
        <v>0</v>
      </c>
      <c r="P35" s="118">
        <f>SUM(P29:P34)</f>
        <v>0</v>
      </c>
      <c r="Q35" s="116"/>
      <c r="R35" s="111" t="s">
        <v>195</v>
      </c>
      <c r="S35" s="110">
        <f t="shared" ref="S35:AD35" si="24">SUM(S30:S34)</f>
        <v>0</v>
      </c>
      <c r="T35" s="110">
        <f t="shared" si="24"/>
        <v>0</v>
      </c>
      <c r="U35" s="110">
        <f t="shared" si="24"/>
        <v>0</v>
      </c>
      <c r="V35" s="110">
        <f t="shared" si="24"/>
        <v>0</v>
      </c>
      <c r="W35" s="110">
        <f t="shared" si="24"/>
        <v>0</v>
      </c>
      <c r="X35" s="110">
        <f t="shared" si="24"/>
        <v>0</v>
      </c>
      <c r="Y35" s="110">
        <f t="shared" si="24"/>
        <v>0</v>
      </c>
      <c r="Z35" s="110">
        <f t="shared" si="24"/>
        <v>0</v>
      </c>
      <c r="AA35" s="110">
        <f t="shared" si="24"/>
        <v>0</v>
      </c>
      <c r="AB35" s="110">
        <f t="shared" si="24"/>
        <v>0</v>
      </c>
      <c r="AC35" s="110">
        <f t="shared" si="24"/>
        <v>0</v>
      </c>
      <c r="AD35" s="119">
        <f t="shared" si="24"/>
        <v>0</v>
      </c>
      <c r="AE35" s="118">
        <f>SUM(AE29:AE34)</f>
        <v>0</v>
      </c>
      <c r="AF35" s="117">
        <f t="shared" si="8"/>
        <v>0</v>
      </c>
      <c r="AG35" s="116"/>
      <c r="AH35" s="111" t="s">
        <v>192</v>
      </c>
      <c r="AI35" s="110">
        <f t="shared" ref="AI35:AT35" si="25">SUM(AI30:AI34)</f>
        <v>0</v>
      </c>
      <c r="AJ35" s="110">
        <f t="shared" si="25"/>
        <v>0</v>
      </c>
      <c r="AK35" s="110">
        <f t="shared" si="25"/>
        <v>0</v>
      </c>
      <c r="AL35" s="110">
        <f t="shared" si="25"/>
        <v>0</v>
      </c>
      <c r="AM35" s="110">
        <f t="shared" si="25"/>
        <v>0</v>
      </c>
      <c r="AN35" s="110">
        <f t="shared" si="25"/>
        <v>0</v>
      </c>
      <c r="AO35" s="110">
        <f t="shared" si="25"/>
        <v>0</v>
      </c>
      <c r="AP35" s="110">
        <f t="shared" si="25"/>
        <v>0</v>
      </c>
      <c r="AQ35" s="110">
        <f t="shared" si="25"/>
        <v>0</v>
      </c>
      <c r="AR35" s="110">
        <f t="shared" si="25"/>
        <v>0</v>
      </c>
      <c r="AS35" s="110">
        <f t="shared" si="25"/>
        <v>0</v>
      </c>
      <c r="AT35" s="119">
        <f t="shared" si="25"/>
        <v>0</v>
      </c>
      <c r="AU35" s="118">
        <f>SUM(AU29:AU34)</f>
        <v>0</v>
      </c>
      <c r="AV35" s="117">
        <f t="shared" si="10"/>
        <v>0</v>
      </c>
      <c r="AW35" s="116"/>
      <c r="AX35"/>
    </row>
    <row r="36" spans="2:50" s="115" customFormat="1" ht="9.5" customHeight="1">
      <c r="B36" s="121"/>
      <c r="C36" s="136"/>
      <c r="D36" s="116"/>
      <c r="E36" s="116"/>
      <c r="F36" s="116"/>
      <c r="G36" s="116"/>
      <c r="H36" s="116"/>
      <c r="I36" s="116"/>
      <c r="J36" s="116"/>
      <c r="K36" s="116"/>
      <c r="L36" s="116"/>
      <c r="M36" s="116"/>
      <c r="N36" s="116"/>
      <c r="O36" s="116"/>
      <c r="P36" s="132"/>
      <c r="Q36" s="116"/>
      <c r="R36" s="136"/>
      <c r="S36" s="116"/>
      <c r="T36" s="116"/>
      <c r="U36" s="116"/>
      <c r="V36" s="116"/>
      <c r="W36" s="116"/>
      <c r="X36" s="116"/>
      <c r="Y36" s="116"/>
      <c r="Z36" s="116"/>
      <c r="AA36" s="116"/>
      <c r="AB36" s="116"/>
      <c r="AC36" s="116"/>
      <c r="AD36" s="116"/>
      <c r="AE36" s="132"/>
      <c r="AF36" s="132"/>
      <c r="AG36" s="116"/>
      <c r="AH36" s="136"/>
      <c r="AI36" s="116"/>
      <c r="AJ36" s="116"/>
      <c r="AK36" s="116"/>
      <c r="AL36" s="116"/>
      <c r="AM36" s="116"/>
      <c r="AN36" s="116"/>
      <c r="AO36" s="116"/>
      <c r="AP36" s="116"/>
      <c r="AQ36" s="116"/>
      <c r="AR36" s="116"/>
      <c r="AS36" s="116"/>
      <c r="AT36" s="116"/>
      <c r="AU36" s="132"/>
      <c r="AV36" s="132"/>
      <c r="AW36" s="116"/>
      <c r="AX36"/>
    </row>
    <row r="37" spans="2:50" s="115" customFormat="1" ht="20" customHeight="1">
      <c r="B37" s="121"/>
      <c r="C37" s="135" t="s">
        <v>204</v>
      </c>
      <c r="D37" s="134"/>
      <c r="E37" s="116"/>
      <c r="F37" s="116"/>
      <c r="G37" s="116"/>
      <c r="H37" s="116"/>
      <c r="I37" s="116"/>
      <c r="J37" s="116"/>
      <c r="K37" s="116"/>
      <c r="L37" s="116"/>
      <c r="M37" s="116"/>
      <c r="N37" s="116"/>
      <c r="O37" s="116"/>
      <c r="P37" s="133" t="s">
        <v>203</v>
      </c>
      <c r="Q37" s="116"/>
      <c r="R37" s="135" t="s">
        <v>204</v>
      </c>
      <c r="S37" s="134"/>
      <c r="T37" s="116"/>
      <c r="U37" s="116"/>
      <c r="V37" s="116"/>
      <c r="W37" s="116"/>
      <c r="X37" s="116"/>
      <c r="Y37" s="116"/>
      <c r="Z37" s="116"/>
      <c r="AA37" s="116"/>
      <c r="AB37" s="116"/>
      <c r="AC37" s="116"/>
      <c r="AD37" s="116"/>
      <c r="AE37" s="133" t="s">
        <v>203</v>
      </c>
      <c r="AF37" s="132" t="s">
        <v>200</v>
      </c>
      <c r="AG37" s="116"/>
      <c r="AH37" s="135" t="s">
        <v>204</v>
      </c>
      <c r="AI37" s="134"/>
      <c r="AJ37" s="116"/>
      <c r="AK37" s="116"/>
      <c r="AL37" s="116"/>
      <c r="AM37" s="116"/>
      <c r="AN37" s="116"/>
      <c r="AO37" s="116"/>
      <c r="AP37" s="116"/>
      <c r="AQ37" s="116"/>
      <c r="AR37" s="116"/>
      <c r="AS37" s="116"/>
      <c r="AT37" s="116"/>
      <c r="AU37" s="133" t="s">
        <v>203</v>
      </c>
      <c r="AV37" s="132" t="s">
        <v>200</v>
      </c>
      <c r="AW37" s="116"/>
      <c r="AX37"/>
    </row>
    <row r="38" spans="2:50" s="115" customFormat="1" ht="20" customHeight="1">
      <c r="B38" s="121"/>
      <c r="C38" s="131" t="str">
        <f>C8</f>
        <v>Product / Service 1</v>
      </c>
      <c r="D38" s="140">
        <f t="shared" ref="D38:O38" si="26">D23-D16</f>
        <v>0</v>
      </c>
      <c r="E38" s="140">
        <f t="shared" si="26"/>
        <v>0</v>
      </c>
      <c r="F38" s="140">
        <f t="shared" si="26"/>
        <v>0</v>
      </c>
      <c r="G38" s="140">
        <f t="shared" si="26"/>
        <v>0</v>
      </c>
      <c r="H38" s="140">
        <f t="shared" si="26"/>
        <v>0</v>
      </c>
      <c r="I38" s="140">
        <f t="shared" si="26"/>
        <v>0</v>
      </c>
      <c r="J38" s="140">
        <f t="shared" si="26"/>
        <v>0</v>
      </c>
      <c r="K38" s="140">
        <f t="shared" si="26"/>
        <v>0</v>
      </c>
      <c r="L38" s="140">
        <f t="shared" si="26"/>
        <v>0</v>
      </c>
      <c r="M38" s="140">
        <f t="shared" si="26"/>
        <v>0</v>
      </c>
      <c r="N38" s="140">
        <f t="shared" si="26"/>
        <v>0</v>
      </c>
      <c r="O38" s="139">
        <f t="shared" si="26"/>
        <v>0</v>
      </c>
      <c r="P38" s="138">
        <f>AVERAGE(D38:O38)</f>
        <v>0</v>
      </c>
      <c r="Q38" s="116"/>
      <c r="R38" s="131" t="str">
        <f>R8</f>
        <v>Product / Service 1</v>
      </c>
      <c r="S38" s="140">
        <f t="shared" ref="S38:AD38" si="27">S23-S16</f>
        <v>0</v>
      </c>
      <c r="T38" s="140">
        <f t="shared" si="27"/>
        <v>0</v>
      </c>
      <c r="U38" s="140">
        <f t="shared" si="27"/>
        <v>0</v>
      </c>
      <c r="V38" s="140">
        <f t="shared" si="27"/>
        <v>0</v>
      </c>
      <c r="W38" s="140">
        <f t="shared" si="27"/>
        <v>0</v>
      </c>
      <c r="X38" s="140">
        <f t="shared" si="27"/>
        <v>0</v>
      </c>
      <c r="Y38" s="140">
        <f t="shared" si="27"/>
        <v>0</v>
      </c>
      <c r="Z38" s="140">
        <f t="shared" si="27"/>
        <v>0</v>
      </c>
      <c r="AA38" s="140">
        <f t="shared" si="27"/>
        <v>0</v>
      </c>
      <c r="AB38" s="140">
        <f t="shared" si="27"/>
        <v>0</v>
      </c>
      <c r="AC38" s="140">
        <f t="shared" si="27"/>
        <v>0</v>
      </c>
      <c r="AD38" s="139">
        <f t="shared" si="27"/>
        <v>0</v>
      </c>
      <c r="AE38" s="138">
        <f>AVERAGE(S38:AD38)</f>
        <v>0</v>
      </c>
      <c r="AF38" s="137">
        <f>AE38-P38</f>
        <v>0</v>
      </c>
      <c r="AG38" s="116"/>
      <c r="AH38" s="131" t="str">
        <f>AH8</f>
        <v>Product / Service 1</v>
      </c>
      <c r="AI38" s="140">
        <f t="shared" ref="AI38:AT38" si="28">AI23-AI16</f>
        <v>0</v>
      </c>
      <c r="AJ38" s="140">
        <f t="shared" si="28"/>
        <v>0</v>
      </c>
      <c r="AK38" s="140">
        <f t="shared" si="28"/>
        <v>0</v>
      </c>
      <c r="AL38" s="140">
        <f t="shared" si="28"/>
        <v>0</v>
      </c>
      <c r="AM38" s="140">
        <f t="shared" si="28"/>
        <v>0</v>
      </c>
      <c r="AN38" s="140">
        <f t="shared" si="28"/>
        <v>0</v>
      </c>
      <c r="AO38" s="140">
        <f t="shared" si="28"/>
        <v>0</v>
      </c>
      <c r="AP38" s="140">
        <f t="shared" si="28"/>
        <v>0</v>
      </c>
      <c r="AQ38" s="140">
        <f t="shared" si="28"/>
        <v>0</v>
      </c>
      <c r="AR38" s="140">
        <f t="shared" si="28"/>
        <v>0</v>
      </c>
      <c r="AS38" s="140">
        <f t="shared" si="28"/>
        <v>0</v>
      </c>
      <c r="AT38" s="139">
        <f t="shared" si="28"/>
        <v>0</v>
      </c>
      <c r="AU38" s="138">
        <f>AVERAGE(AI38:AT38)</f>
        <v>0</v>
      </c>
      <c r="AV38" s="137">
        <f>AU38-AE38</f>
        <v>0</v>
      </c>
      <c r="AW38" s="116"/>
      <c r="AX38"/>
    </row>
    <row r="39" spans="2:50" s="115" customFormat="1" ht="20" customHeight="1">
      <c r="B39" s="121"/>
      <c r="C39" s="131" t="str">
        <f>C9</f>
        <v>Product / Service 2</v>
      </c>
      <c r="D39" s="140">
        <f t="shared" ref="D39:O39" si="29">D24-D17</f>
        <v>0</v>
      </c>
      <c r="E39" s="140">
        <f t="shared" si="29"/>
        <v>0</v>
      </c>
      <c r="F39" s="140">
        <f t="shared" si="29"/>
        <v>0</v>
      </c>
      <c r="G39" s="140">
        <f t="shared" si="29"/>
        <v>0</v>
      </c>
      <c r="H39" s="140">
        <f t="shared" si="29"/>
        <v>0</v>
      </c>
      <c r="I39" s="140">
        <f t="shared" si="29"/>
        <v>0</v>
      </c>
      <c r="J39" s="140">
        <f t="shared" si="29"/>
        <v>0</v>
      </c>
      <c r="K39" s="140">
        <f t="shared" si="29"/>
        <v>0</v>
      </c>
      <c r="L39" s="140">
        <f t="shared" si="29"/>
        <v>0</v>
      </c>
      <c r="M39" s="140">
        <f t="shared" si="29"/>
        <v>0</v>
      </c>
      <c r="N39" s="140">
        <f t="shared" si="29"/>
        <v>0</v>
      </c>
      <c r="O39" s="139">
        <f t="shared" si="29"/>
        <v>0</v>
      </c>
      <c r="P39" s="138">
        <f>AVERAGE(D39:O39)</f>
        <v>0</v>
      </c>
      <c r="Q39" s="116"/>
      <c r="R39" s="131" t="str">
        <f>R9</f>
        <v>Product / Service 2</v>
      </c>
      <c r="S39" s="140">
        <f t="shared" ref="S39:AD39" si="30">S24-S17</f>
        <v>0</v>
      </c>
      <c r="T39" s="140">
        <f t="shared" si="30"/>
        <v>0</v>
      </c>
      <c r="U39" s="140">
        <f t="shared" si="30"/>
        <v>0</v>
      </c>
      <c r="V39" s="140">
        <f t="shared" si="30"/>
        <v>0</v>
      </c>
      <c r="W39" s="140">
        <f t="shared" si="30"/>
        <v>0</v>
      </c>
      <c r="X39" s="140">
        <f t="shared" si="30"/>
        <v>0</v>
      </c>
      <c r="Y39" s="140">
        <f t="shared" si="30"/>
        <v>0</v>
      </c>
      <c r="Z39" s="140">
        <f t="shared" si="30"/>
        <v>0</v>
      </c>
      <c r="AA39" s="140">
        <f t="shared" si="30"/>
        <v>0</v>
      </c>
      <c r="AB39" s="140">
        <f t="shared" si="30"/>
        <v>0</v>
      </c>
      <c r="AC39" s="140">
        <f t="shared" si="30"/>
        <v>0</v>
      </c>
      <c r="AD39" s="139">
        <f t="shared" si="30"/>
        <v>0</v>
      </c>
      <c r="AE39" s="138">
        <f>AVERAGE(S39:AD39)</f>
        <v>0</v>
      </c>
      <c r="AF39" s="137">
        <f>AE39-P39</f>
        <v>0</v>
      </c>
      <c r="AG39" s="116"/>
      <c r="AH39" s="131" t="str">
        <f>AH9</f>
        <v>Product / Service 2</v>
      </c>
      <c r="AI39" s="140">
        <f t="shared" ref="AI39:AT39" si="31">AI24-AI17</f>
        <v>0</v>
      </c>
      <c r="AJ39" s="140">
        <f t="shared" si="31"/>
        <v>0</v>
      </c>
      <c r="AK39" s="140">
        <f t="shared" si="31"/>
        <v>0</v>
      </c>
      <c r="AL39" s="140">
        <f t="shared" si="31"/>
        <v>0</v>
      </c>
      <c r="AM39" s="140">
        <f t="shared" si="31"/>
        <v>0</v>
      </c>
      <c r="AN39" s="140">
        <f t="shared" si="31"/>
        <v>0</v>
      </c>
      <c r="AO39" s="140">
        <f t="shared" si="31"/>
        <v>0</v>
      </c>
      <c r="AP39" s="140">
        <f t="shared" si="31"/>
        <v>0</v>
      </c>
      <c r="AQ39" s="140">
        <f t="shared" si="31"/>
        <v>0</v>
      </c>
      <c r="AR39" s="140">
        <f t="shared" si="31"/>
        <v>0</v>
      </c>
      <c r="AS39" s="140">
        <f t="shared" si="31"/>
        <v>0</v>
      </c>
      <c r="AT39" s="139">
        <f t="shared" si="31"/>
        <v>0</v>
      </c>
      <c r="AU39" s="138">
        <f>AVERAGE(AI39:AT39)</f>
        <v>0</v>
      </c>
      <c r="AV39" s="137">
        <f>AU39-AE39</f>
        <v>0</v>
      </c>
      <c r="AW39" s="116"/>
      <c r="AX39"/>
    </row>
    <row r="40" spans="2:50" s="115" customFormat="1" ht="20" customHeight="1">
      <c r="B40" s="121"/>
      <c r="C40" s="131" t="str">
        <f>C10</f>
        <v>Product / Service 3</v>
      </c>
      <c r="D40" s="140">
        <f t="shared" ref="D40:O40" si="32">D25-D18</f>
        <v>0</v>
      </c>
      <c r="E40" s="140">
        <f t="shared" si="32"/>
        <v>0</v>
      </c>
      <c r="F40" s="140">
        <f t="shared" si="32"/>
        <v>0</v>
      </c>
      <c r="G40" s="140">
        <f t="shared" si="32"/>
        <v>0</v>
      </c>
      <c r="H40" s="140">
        <f t="shared" si="32"/>
        <v>0</v>
      </c>
      <c r="I40" s="140">
        <f t="shared" si="32"/>
        <v>0</v>
      </c>
      <c r="J40" s="140">
        <f t="shared" si="32"/>
        <v>0</v>
      </c>
      <c r="K40" s="140">
        <f t="shared" si="32"/>
        <v>0</v>
      </c>
      <c r="L40" s="140">
        <f t="shared" si="32"/>
        <v>0</v>
      </c>
      <c r="M40" s="140">
        <f t="shared" si="32"/>
        <v>0</v>
      </c>
      <c r="N40" s="140">
        <f t="shared" si="32"/>
        <v>0</v>
      </c>
      <c r="O40" s="139">
        <f t="shared" si="32"/>
        <v>0</v>
      </c>
      <c r="P40" s="138">
        <f>AVERAGE(D40:O40)</f>
        <v>0</v>
      </c>
      <c r="Q40" s="116"/>
      <c r="R40" s="131" t="str">
        <f>R10</f>
        <v>Product / Service 3</v>
      </c>
      <c r="S40" s="140">
        <f t="shared" ref="S40:AD40" si="33">S25-S18</f>
        <v>0</v>
      </c>
      <c r="T40" s="140">
        <f t="shared" si="33"/>
        <v>0</v>
      </c>
      <c r="U40" s="140">
        <f t="shared" si="33"/>
        <v>0</v>
      </c>
      <c r="V40" s="140">
        <f t="shared" si="33"/>
        <v>0</v>
      </c>
      <c r="W40" s="140">
        <f t="shared" si="33"/>
        <v>0</v>
      </c>
      <c r="X40" s="140">
        <f t="shared" si="33"/>
        <v>0</v>
      </c>
      <c r="Y40" s="140">
        <f t="shared" si="33"/>
        <v>0</v>
      </c>
      <c r="Z40" s="140">
        <f t="shared" si="33"/>
        <v>0</v>
      </c>
      <c r="AA40" s="140">
        <f t="shared" si="33"/>
        <v>0</v>
      </c>
      <c r="AB40" s="140">
        <f t="shared" si="33"/>
        <v>0</v>
      </c>
      <c r="AC40" s="140">
        <f t="shared" si="33"/>
        <v>0</v>
      </c>
      <c r="AD40" s="139">
        <f t="shared" si="33"/>
        <v>0</v>
      </c>
      <c r="AE40" s="138">
        <f>AVERAGE(S40:AD40)</f>
        <v>0</v>
      </c>
      <c r="AF40" s="137">
        <f>AE40-P40</f>
        <v>0</v>
      </c>
      <c r="AG40" s="116"/>
      <c r="AH40" s="131" t="str">
        <f>AH10</f>
        <v>Product / Service 3</v>
      </c>
      <c r="AI40" s="140">
        <f t="shared" ref="AI40:AT40" si="34">AI25-AI18</f>
        <v>0</v>
      </c>
      <c r="AJ40" s="140">
        <f t="shared" si="34"/>
        <v>0</v>
      </c>
      <c r="AK40" s="140">
        <f t="shared" si="34"/>
        <v>0</v>
      </c>
      <c r="AL40" s="140">
        <f t="shared" si="34"/>
        <v>0</v>
      </c>
      <c r="AM40" s="140">
        <f t="shared" si="34"/>
        <v>0</v>
      </c>
      <c r="AN40" s="140">
        <f t="shared" si="34"/>
        <v>0</v>
      </c>
      <c r="AO40" s="140">
        <f t="shared" si="34"/>
        <v>0</v>
      </c>
      <c r="AP40" s="140">
        <f t="shared" si="34"/>
        <v>0</v>
      </c>
      <c r="AQ40" s="140">
        <f t="shared" si="34"/>
        <v>0</v>
      </c>
      <c r="AR40" s="140">
        <f t="shared" si="34"/>
        <v>0</v>
      </c>
      <c r="AS40" s="140">
        <f t="shared" si="34"/>
        <v>0</v>
      </c>
      <c r="AT40" s="139">
        <f t="shared" si="34"/>
        <v>0</v>
      </c>
      <c r="AU40" s="138">
        <f>AVERAGE(AI40:AT40)</f>
        <v>0</v>
      </c>
      <c r="AV40" s="137">
        <f>AU40-AE40</f>
        <v>0</v>
      </c>
      <c r="AW40" s="116"/>
      <c r="AX40"/>
    </row>
    <row r="41" spans="2:50" s="115" customFormat="1" ht="20" customHeight="1">
      <c r="B41" s="121"/>
      <c r="C41" s="131" t="str">
        <f>C11</f>
        <v>Product / Service 4</v>
      </c>
      <c r="D41" s="140">
        <f t="shared" ref="D41:O41" si="35">D26-D19</f>
        <v>0</v>
      </c>
      <c r="E41" s="140">
        <f t="shared" si="35"/>
        <v>0</v>
      </c>
      <c r="F41" s="140">
        <f t="shared" si="35"/>
        <v>0</v>
      </c>
      <c r="G41" s="140">
        <f t="shared" si="35"/>
        <v>0</v>
      </c>
      <c r="H41" s="140">
        <f t="shared" si="35"/>
        <v>0</v>
      </c>
      <c r="I41" s="140">
        <f t="shared" si="35"/>
        <v>0</v>
      </c>
      <c r="J41" s="140">
        <f t="shared" si="35"/>
        <v>0</v>
      </c>
      <c r="K41" s="140">
        <f t="shared" si="35"/>
        <v>0</v>
      </c>
      <c r="L41" s="140">
        <f t="shared" si="35"/>
        <v>0</v>
      </c>
      <c r="M41" s="140">
        <f t="shared" si="35"/>
        <v>0</v>
      </c>
      <c r="N41" s="140">
        <f t="shared" si="35"/>
        <v>0</v>
      </c>
      <c r="O41" s="139">
        <f t="shared" si="35"/>
        <v>0</v>
      </c>
      <c r="P41" s="138">
        <f>AVERAGE(D41:O41)</f>
        <v>0</v>
      </c>
      <c r="Q41" s="116"/>
      <c r="R41" s="131" t="str">
        <f>R11</f>
        <v>Product / Service 4</v>
      </c>
      <c r="S41" s="140">
        <f t="shared" ref="S41:AD41" si="36">S26-S19</f>
        <v>0</v>
      </c>
      <c r="T41" s="140">
        <f t="shared" si="36"/>
        <v>0</v>
      </c>
      <c r="U41" s="140">
        <f t="shared" si="36"/>
        <v>0</v>
      </c>
      <c r="V41" s="140">
        <f t="shared" si="36"/>
        <v>0</v>
      </c>
      <c r="W41" s="140">
        <f t="shared" si="36"/>
        <v>0</v>
      </c>
      <c r="X41" s="140">
        <f t="shared" si="36"/>
        <v>0</v>
      </c>
      <c r="Y41" s="140">
        <f t="shared" si="36"/>
        <v>0</v>
      </c>
      <c r="Z41" s="140">
        <f t="shared" si="36"/>
        <v>0</v>
      </c>
      <c r="AA41" s="140">
        <f t="shared" si="36"/>
        <v>0</v>
      </c>
      <c r="AB41" s="140">
        <f t="shared" si="36"/>
        <v>0</v>
      </c>
      <c r="AC41" s="140">
        <f t="shared" si="36"/>
        <v>0</v>
      </c>
      <c r="AD41" s="139">
        <f t="shared" si="36"/>
        <v>0</v>
      </c>
      <c r="AE41" s="138">
        <f>AVERAGE(S41:AD41)</f>
        <v>0</v>
      </c>
      <c r="AF41" s="137">
        <f>AE41-P41</f>
        <v>0</v>
      </c>
      <c r="AG41" s="116"/>
      <c r="AH41" s="131" t="str">
        <f>AH11</f>
        <v>Product / Service 4</v>
      </c>
      <c r="AI41" s="140">
        <f t="shared" ref="AI41:AT41" si="37">AI26-AI19</f>
        <v>0</v>
      </c>
      <c r="AJ41" s="140">
        <f t="shared" si="37"/>
        <v>0</v>
      </c>
      <c r="AK41" s="140">
        <f t="shared" si="37"/>
        <v>0</v>
      </c>
      <c r="AL41" s="140">
        <f t="shared" si="37"/>
        <v>0</v>
      </c>
      <c r="AM41" s="140">
        <f t="shared" si="37"/>
        <v>0</v>
      </c>
      <c r="AN41" s="140">
        <f t="shared" si="37"/>
        <v>0</v>
      </c>
      <c r="AO41" s="140">
        <f t="shared" si="37"/>
        <v>0</v>
      </c>
      <c r="AP41" s="140">
        <f t="shared" si="37"/>
        <v>0</v>
      </c>
      <c r="AQ41" s="140">
        <f t="shared" si="37"/>
        <v>0</v>
      </c>
      <c r="AR41" s="140">
        <f t="shared" si="37"/>
        <v>0</v>
      </c>
      <c r="AS41" s="140">
        <f t="shared" si="37"/>
        <v>0</v>
      </c>
      <c r="AT41" s="139">
        <f t="shared" si="37"/>
        <v>0</v>
      </c>
      <c r="AU41" s="138">
        <f>AVERAGE(AI41:AT41)</f>
        <v>0</v>
      </c>
      <c r="AV41" s="137">
        <f>AU41-AE41</f>
        <v>0</v>
      </c>
      <c r="AW41" s="116"/>
      <c r="AX41"/>
    </row>
    <row r="42" spans="2:50" s="115" customFormat="1" ht="20" customHeight="1">
      <c r="B42" s="121"/>
      <c r="C42" s="131" t="str">
        <f>C12</f>
        <v>Product / Service 5</v>
      </c>
      <c r="D42" s="140">
        <f t="shared" ref="D42:O42" si="38">D27-D20</f>
        <v>0</v>
      </c>
      <c r="E42" s="140">
        <f t="shared" si="38"/>
        <v>0</v>
      </c>
      <c r="F42" s="140">
        <f t="shared" si="38"/>
        <v>0</v>
      </c>
      <c r="G42" s="140">
        <f t="shared" si="38"/>
        <v>0</v>
      </c>
      <c r="H42" s="140">
        <f t="shared" si="38"/>
        <v>0</v>
      </c>
      <c r="I42" s="140">
        <f t="shared" si="38"/>
        <v>0</v>
      </c>
      <c r="J42" s="140">
        <f t="shared" si="38"/>
        <v>0</v>
      </c>
      <c r="K42" s="140">
        <f t="shared" si="38"/>
        <v>0</v>
      </c>
      <c r="L42" s="140">
        <f t="shared" si="38"/>
        <v>0</v>
      </c>
      <c r="M42" s="140">
        <f t="shared" si="38"/>
        <v>0</v>
      </c>
      <c r="N42" s="140">
        <f t="shared" si="38"/>
        <v>0</v>
      </c>
      <c r="O42" s="139">
        <f t="shared" si="38"/>
        <v>0</v>
      </c>
      <c r="P42" s="138">
        <f>AVERAGE(D42:O42)</f>
        <v>0</v>
      </c>
      <c r="Q42" s="116"/>
      <c r="R42" s="131" t="str">
        <f>R12</f>
        <v>Product / Service 5</v>
      </c>
      <c r="S42" s="140">
        <f t="shared" ref="S42:AD42" si="39">S27-S20</f>
        <v>0</v>
      </c>
      <c r="T42" s="140">
        <f t="shared" si="39"/>
        <v>0</v>
      </c>
      <c r="U42" s="140">
        <f t="shared" si="39"/>
        <v>0</v>
      </c>
      <c r="V42" s="140">
        <f t="shared" si="39"/>
        <v>0</v>
      </c>
      <c r="W42" s="140">
        <f t="shared" si="39"/>
        <v>0</v>
      </c>
      <c r="X42" s="140">
        <f t="shared" si="39"/>
        <v>0</v>
      </c>
      <c r="Y42" s="140">
        <f t="shared" si="39"/>
        <v>0</v>
      </c>
      <c r="Z42" s="140">
        <f t="shared" si="39"/>
        <v>0</v>
      </c>
      <c r="AA42" s="140">
        <f t="shared" si="39"/>
        <v>0</v>
      </c>
      <c r="AB42" s="140">
        <f t="shared" si="39"/>
        <v>0</v>
      </c>
      <c r="AC42" s="140">
        <f t="shared" si="39"/>
        <v>0</v>
      </c>
      <c r="AD42" s="139">
        <f t="shared" si="39"/>
        <v>0</v>
      </c>
      <c r="AE42" s="138">
        <f>AVERAGE(S42:AD42)</f>
        <v>0</v>
      </c>
      <c r="AF42" s="137">
        <f>AE42-P42</f>
        <v>0</v>
      </c>
      <c r="AG42" s="116"/>
      <c r="AH42" s="131" t="str">
        <f>AH12</f>
        <v>Product / Service 5</v>
      </c>
      <c r="AI42" s="140">
        <f t="shared" ref="AI42:AT42" si="40">AI27-AI20</f>
        <v>0</v>
      </c>
      <c r="AJ42" s="140">
        <f t="shared" si="40"/>
        <v>0</v>
      </c>
      <c r="AK42" s="140">
        <f t="shared" si="40"/>
        <v>0</v>
      </c>
      <c r="AL42" s="140">
        <f t="shared" si="40"/>
        <v>0</v>
      </c>
      <c r="AM42" s="140">
        <f t="shared" si="40"/>
        <v>0</v>
      </c>
      <c r="AN42" s="140">
        <f t="shared" si="40"/>
        <v>0</v>
      </c>
      <c r="AO42" s="140">
        <f t="shared" si="40"/>
        <v>0</v>
      </c>
      <c r="AP42" s="140">
        <f t="shared" si="40"/>
        <v>0</v>
      </c>
      <c r="AQ42" s="140">
        <f t="shared" si="40"/>
        <v>0</v>
      </c>
      <c r="AR42" s="140">
        <f t="shared" si="40"/>
        <v>0</v>
      </c>
      <c r="AS42" s="140">
        <f t="shared" si="40"/>
        <v>0</v>
      </c>
      <c r="AT42" s="139">
        <f t="shared" si="40"/>
        <v>0</v>
      </c>
      <c r="AU42" s="138">
        <f>AVERAGE(AI42:AT42)</f>
        <v>0</v>
      </c>
      <c r="AV42" s="137">
        <f>AU42-AE42</f>
        <v>0</v>
      </c>
      <c r="AW42" s="116"/>
      <c r="AX42"/>
    </row>
    <row r="43" spans="2:50" s="115" customFormat="1" ht="9.5" customHeight="1">
      <c r="B43" s="121"/>
      <c r="C43" s="136"/>
      <c r="D43" s="116"/>
      <c r="E43" s="116"/>
      <c r="F43" s="116"/>
      <c r="G43" s="116"/>
      <c r="H43" s="116"/>
      <c r="I43" s="116"/>
      <c r="J43" s="116"/>
      <c r="K43" s="116"/>
      <c r="L43" s="116"/>
      <c r="M43" s="116"/>
      <c r="N43" s="116"/>
      <c r="O43" s="116"/>
      <c r="P43" s="132"/>
      <c r="Q43" s="116"/>
      <c r="R43" s="136"/>
      <c r="S43" s="116"/>
      <c r="T43" s="116"/>
      <c r="U43" s="116"/>
      <c r="V43" s="116"/>
      <c r="W43" s="116"/>
      <c r="X43" s="116"/>
      <c r="Y43" s="116"/>
      <c r="Z43" s="116"/>
      <c r="AA43" s="116"/>
      <c r="AB43" s="116"/>
      <c r="AC43" s="116"/>
      <c r="AD43" s="116"/>
      <c r="AE43" s="132"/>
      <c r="AF43" s="132"/>
      <c r="AG43" s="116"/>
      <c r="AH43" s="136"/>
      <c r="AI43" s="116"/>
      <c r="AJ43" s="116"/>
      <c r="AK43" s="116"/>
      <c r="AL43" s="116"/>
      <c r="AM43" s="116"/>
      <c r="AN43" s="116"/>
      <c r="AO43" s="116"/>
      <c r="AP43" s="116"/>
      <c r="AQ43" s="116"/>
      <c r="AR43" s="116"/>
      <c r="AS43" s="116"/>
      <c r="AT43" s="116"/>
      <c r="AU43" s="132"/>
      <c r="AV43" s="132"/>
      <c r="AW43" s="116"/>
      <c r="AX43"/>
    </row>
    <row r="44" spans="2:50" s="115" customFormat="1" ht="20" customHeight="1">
      <c r="B44" s="121"/>
      <c r="C44" s="135" t="s">
        <v>202</v>
      </c>
      <c r="D44" s="134"/>
      <c r="E44" s="116"/>
      <c r="F44" s="116"/>
      <c r="G44" s="116"/>
      <c r="H44" s="116"/>
      <c r="I44" s="116"/>
      <c r="J44" s="116"/>
      <c r="K44" s="116"/>
      <c r="L44" s="116"/>
      <c r="M44" s="116"/>
      <c r="N44" s="116"/>
      <c r="O44" s="116"/>
      <c r="P44" s="133" t="s">
        <v>201</v>
      </c>
      <c r="Q44" s="116"/>
      <c r="R44" s="135" t="s">
        <v>202</v>
      </c>
      <c r="S44" s="134"/>
      <c r="T44" s="116"/>
      <c r="U44" s="116"/>
      <c r="V44" s="116"/>
      <c r="W44" s="116"/>
      <c r="X44" s="116"/>
      <c r="Y44" s="116"/>
      <c r="Z44" s="116"/>
      <c r="AA44" s="116"/>
      <c r="AB44" s="116"/>
      <c r="AC44" s="116"/>
      <c r="AD44" s="116"/>
      <c r="AE44" s="133" t="s">
        <v>201</v>
      </c>
      <c r="AF44" s="132" t="s">
        <v>200</v>
      </c>
      <c r="AG44" s="116"/>
      <c r="AH44" s="135" t="s">
        <v>202</v>
      </c>
      <c r="AI44" s="134"/>
      <c r="AJ44" s="116"/>
      <c r="AK44" s="116"/>
      <c r="AL44" s="116"/>
      <c r="AM44" s="116"/>
      <c r="AN44" s="116"/>
      <c r="AO44" s="116"/>
      <c r="AP44" s="116"/>
      <c r="AQ44" s="116"/>
      <c r="AR44" s="116"/>
      <c r="AS44" s="116"/>
      <c r="AT44" s="116"/>
      <c r="AU44" s="133" t="s">
        <v>201</v>
      </c>
      <c r="AV44" s="132" t="s">
        <v>200</v>
      </c>
      <c r="AW44" s="116"/>
      <c r="AX44"/>
    </row>
    <row r="45" spans="2:50" s="115" customFormat="1" ht="20" customHeight="1">
      <c r="B45" s="121"/>
      <c r="C45" s="131" t="str">
        <f>C23</f>
        <v>Product / Service 1</v>
      </c>
      <c r="D45" s="130">
        <f t="shared" ref="D45:O45" si="41">D8*D38</f>
        <v>0</v>
      </c>
      <c r="E45" s="130">
        <f t="shared" si="41"/>
        <v>0</v>
      </c>
      <c r="F45" s="130">
        <f t="shared" si="41"/>
        <v>0</v>
      </c>
      <c r="G45" s="130">
        <f t="shared" si="41"/>
        <v>0</v>
      </c>
      <c r="H45" s="130">
        <f t="shared" si="41"/>
        <v>0</v>
      </c>
      <c r="I45" s="130">
        <f t="shared" si="41"/>
        <v>0</v>
      </c>
      <c r="J45" s="130">
        <f t="shared" si="41"/>
        <v>0</v>
      </c>
      <c r="K45" s="130">
        <f t="shared" si="41"/>
        <v>0</v>
      </c>
      <c r="L45" s="130">
        <f t="shared" si="41"/>
        <v>0</v>
      </c>
      <c r="M45" s="130">
        <f t="shared" si="41"/>
        <v>0</v>
      </c>
      <c r="N45" s="130">
        <f t="shared" si="41"/>
        <v>0</v>
      </c>
      <c r="O45" s="129">
        <f t="shared" si="41"/>
        <v>0</v>
      </c>
      <c r="P45" s="128">
        <f>SUM(D45:O45)</f>
        <v>0</v>
      </c>
      <c r="Q45" s="116"/>
      <c r="R45" s="131" t="str">
        <f>R23</f>
        <v>Product / Service 1</v>
      </c>
      <c r="S45" s="130">
        <f t="shared" ref="S45:AD45" si="42">S8*S38</f>
        <v>0</v>
      </c>
      <c r="T45" s="130">
        <f t="shared" si="42"/>
        <v>0</v>
      </c>
      <c r="U45" s="130">
        <f t="shared" si="42"/>
        <v>0</v>
      </c>
      <c r="V45" s="130">
        <f t="shared" si="42"/>
        <v>0</v>
      </c>
      <c r="W45" s="130">
        <f t="shared" si="42"/>
        <v>0</v>
      </c>
      <c r="X45" s="130">
        <f t="shared" si="42"/>
        <v>0</v>
      </c>
      <c r="Y45" s="130">
        <f t="shared" si="42"/>
        <v>0</v>
      </c>
      <c r="Z45" s="130">
        <f t="shared" si="42"/>
        <v>0</v>
      </c>
      <c r="AA45" s="130">
        <f t="shared" si="42"/>
        <v>0</v>
      </c>
      <c r="AB45" s="130">
        <f t="shared" si="42"/>
        <v>0</v>
      </c>
      <c r="AC45" s="130">
        <f t="shared" si="42"/>
        <v>0</v>
      </c>
      <c r="AD45" s="129">
        <f t="shared" si="42"/>
        <v>0</v>
      </c>
      <c r="AE45" s="128">
        <f>SUM(S45:AD45)</f>
        <v>0</v>
      </c>
      <c r="AF45" s="127">
        <f t="shared" ref="AF45:AF50" si="43">AE45-P45</f>
        <v>0</v>
      </c>
      <c r="AG45" s="116"/>
      <c r="AH45" s="131" t="str">
        <f>AH23</f>
        <v>Product / Service 1</v>
      </c>
      <c r="AI45" s="130">
        <f t="shared" ref="AI45:AT45" si="44">AI8*AI38</f>
        <v>0</v>
      </c>
      <c r="AJ45" s="130">
        <f t="shared" si="44"/>
        <v>0</v>
      </c>
      <c r="AK45" s="130">
        <f t="shared" si="44"/>
        <v>0</v>
      </c>
      <c r="AL45" s="130">
        <f t="shared" si="44"/>
        <v>0</v>
      </c>
      <c r="AM45" s="130">
        <f t="shared" si="44"/>
        <v>0</v>
      </c>
      <c r="AN45" s="130">
        <f t="shared" si="44"/>
        <v>0</v>
      </c>
      <c r="AO45" s="130">
        <f t="shared" si="44"/>
        <v>0</v>
      </c>
      <c r="AP45" s="130">
        <f t="shared" si="44"/>
        <v>0</v>
      </c>
      <c r="AQ45" s="130">
        <f t="shared" si="44"/>
        <v>0</v>
      </c>
      <c r="AR45" s="130">
        <f t="shared" si="44"/>
        <v>0</v>
      </c>
      <c r="AS45" s="130">
        <f t="shared" si="44"/>
        <v>0</v>
      </c>
      <c r="AT45" s="129">
        <f t="shared" si="44"/>
        <v>0</v>
      </c>
      <c r="AU45" s="128">
        <f>SUM(AI45:AT45)</f>
        <v>0</v>
      </c>
      <c r="AV45" s="127">
        <f t="shared" ref="AV45:AV50" si="45">AU45-AE45</f>
        <v>0</v>
      </c>
      <c r="AW45" s="116"/>
      <c r="AX45"/>
    </row>
    <row r="46" spans="2:50" s="115" customFormat="1" ht="20" customHeight="1">
      <c r="B46" s="121"/>
      <c r="C46" s="131" t="str">
        <f>C24</f>
        <v>Product / Service 2</v>
      </c>
      <c r="D46" s="130">
        <f t="shared" ref="D46:O46" si="46">D9*D39</f>
        <v>0</v>
      </c>
      <c r="E46" s="130">
        <f t="shared" si="46"/>
        <v>0</v>
      </c>
      <c r="F46" s="130">
        <f t="shared" si="46"/>
        <v>0</v>
      </c>
      <c r="G46" s="130">
        <f t="shared" si="46"/>
        <v>0</v>
      </c>
      <c r="H46" s="130">
        <f t="shared" si="46"/>
        <v>0</v>
      </c>
      <c r="I46" s="130">
        <f t="shared" si="46"/>
        <v>0</v>
      </c>
      <c r="J46" s="130">
        <f t="shared" si="46"/>
        <v>0</v>
      </c>
      <c r="K46" s="130">
        <f t="shared" si="46"/>
        <v>0</v>
      </c>
      <c r="L46" s="130">
        <f t="shared" si="46"/>
        <v>0</v>
      </c>
      <c r="M46" s="130">
        <f t="shared" si="46"/>
        <v>0</v>
      </c>
      <c r="N46" s="130">
        <f t="shared" si="46"/>
        <v>0</v>
      </c>
      <c r="O46" s="129">
        <f t="shared" si="46"/>
        <v>0</v>
      </c>
      <c r="P46" s="128">
        <f>SUM(D46:O46)</f>
        <v>0</v>
      </c>
      <c r="Q46" s="116"/>
      <c r="R46" s="131" t="str">
        <f>R24</f>
        <v>Product / Service 2</v>
      </c>
      <c r="S46" s="130">
        <f t="shared" ref="S46:AD46" si="47">S9*S39</f>
        <v>0</v>
      </c>
      <c r="T46" s="130">
        <f t="shared" si="47"/>
        <v>0</v>
      </c>
      <c r="U46" s="130">
        <f t="shared" si="47"/>
        <v>0</v>
      </c>
      <c r="V46" s="130">
        <f t="shared" si="47"/>
        <v>0</v>
      </c>
      <c r="W46" s="130">
        <f t="shared" si="47"/>
        <v>0</v>
      </c>
      <c r="X46" s="130">
        <f t="shared" si="47"/>
        <v>0</v>
      </c>
      <c r="Y46" s="130">
        <f t="shared" si="47"/>
        <v>0</v>
      </c>
      <c r="Z46" s="130">
        <f t="shared" si="47"/>
        <v>0</v>
      </c>
      <c r="AA46" s="130">
        <f t="shared" si="47"/>
        <v>0</v>
      </c>
      <c r="AB46" s="130">
        <f t="shared" si="47"/>
        <v>0</v>
      </c>
      <c r="AC46" s="130">
        <f t="shared" si="47"/>
        <v>0</v>
      </c>
      <c r="AD46" s="129">
        <f t="shared" si="47"/>
        <v>0</v>
      </c>
      <c r="AE46" s="128">
        <f>SUM(S46:AD46)</f>
        <v>0</v>
      </c>
      <c r="AF46" s="127">
        <f t="shared" si="43"/>
        <v>0</v>
      </c>
      <c r="AG46" s="116"/>
      <c r="AH46" s="131" t="str">
        <f>AH24</f>
        <v>Product / Service 2</v>
      </c>
      <c r="AI46" s="130">
        <f t="shared" ref="AI46:AT46" si="48">AI9*AI39</f>
        <v>0</v>
      </c>
      <c r="AJ46" s="130">
        <f t="shared" si="48"/>
        <v>0</v>
      </c>
      <c r="AK46" s="130">
        <f t="shared" si="48"/>
        <v>0</v>
      </c>
      <c r="AL46" s="130">
        <f t="shared" si="48"/>
        <v>0</v>
      </c>
      <c r="AM46" s="130">
        <f t="shared" si="48"/>
        <v>0</v>
      </c>
      <c r="AN46" s="130">
        <f t="shared" si="48"/>
        <v>0</v>
      </c>
      <c r="AO46" s="130">
        <f t="shared" si="48"/>
        <v>0</v>
      </c>
      <c r="AP46" s="130">
        <f t="shared" si="48"/>
        <v>0</v>
      </c>
      <c r="AQ46" s="130">
        <f t="shared" si="48"/>
        <v>0</v>
      </c>
      <c r="AR46" s="130">
        <f t="shared" si="48"/>
        <v>0</v>
      </c>
      <c r="AS46" s="130">
        <f t="shared" si="48"/>
        <v>0</v>
      </c>
      <c r="AT46" s="129">
        <f t="shared" si="48"/>
        <v>0</v>
      </c>
      <c r="AU46" s="128">
        <f>SUM(AI46:AT46)</f>
        <v>0</v>
      </c>
      <c r="AV46" s="127">
        <f t="shared" si="45"/>
        <v>0</v>
      </c>
      <c r="AW46" s="116"/>
      <c r="AX46"/>
    </row>
    <row r="47" spans="2:50" s="115" customFormat="1" ht="20" customHeight="1">
      <c r="B47" s="121"/>
      <c r="C47" s="131" t="str">
        <f>C25</f>
        <v>Product / Service 3</v>
      </c>
      <c r="D47" s="130">
        <f t="shared" ref="D47:O47" si="49">D10*D40</f>
        <v>0</v>
      </c>
      <c r="E47" s="130">
        <f t="shared" si="49"/>
        <v>0</v>
      </c>
      <c r="F47" s="130">
        <f t="shared" si="49"/>
        <v>0</v>
      </c>
      <c r="G47" s="130">
        <f t="shared" si="49"/>
        <v>0</v>
      </c>
      <c r="H47" s="130">
        <f t="shared" si="49"/>
        <v>0</v>
      </c>
      <c r="I47" s="130">
        <f t="shared" si="49"/>
        <v>0</v>
      </c>
      <c r="J47" s="130">
        <f t="shared" si="49"/>
        <v>0</v>
      </c>
      <c r="K47" s="130">
        <f t="shared" si="49"/>
        <v>0</v>
      </c>
      <c r="L47" s="130">
        <f t="shared" si="49"/>
        <v>0</v>
      </c>
      <c r="M47" s="130">
        <f t="shared" si="49"/>
        <v>0</v>
      </c>
      <c r="N47" s="130">
        <f t="shared" si="49"/>
        <v>0</v>
      </c>
      <c r="O47" s="129">
        <f t="shared" si="49"/>
        <v>0</v>
      </c>
      <c r="P47" s="128">
        <f>SUM(D47:O47)</f>
        <v>0</v>
      </c>
      <c r="Q47" s="116"/>
      <c r="R47" s="131" t="str">
        <f>R25</f>
        <v>Product / Service 3</v>
      </c>
      <c r="S47" s="130">
        <f t="shared" ref="S47:AD47" si="50">S10*S40</f>
        <v>0</v>
      </c>
      <c r="T47" s="130">
        <f t="shared" si="50"/>
        <v>0</v>
      </c>
      <c r="U47" s="130">
        <f t="shared" si="50"/>
        <v>0</v>
      </c>
      <c r="V47" s="130">
        <f t="shared" si="50"/>
        <v>0</v>
      </c>
      <c r="W47" s="130">
        <f t="shared" si="50"/>
        <v>0</v>
      </c>
      <c r="X47" s="130">
        <f t="shared" si="50"/>
        <v>0</v>
      </c>
      <c r="Y47" s="130">
        <f t="shared" si="50"/>
        <v>0</v>
      </c>
      <c r="Z47" s="130">
        <f t="shared" si="50"/>
        <v>0</v>
      </c>
      <c r="AA47" s="130">
        <f t="shared" si="50"/>
        <v>0</v>
      </c>
      <c r="AB47" s="130">
        <f t="shared" si="50"/>
        <v>0</v>
      </c>
      <c r="AC47" s="130">
        <f t="shared" si="50"/>
        <v>0</v>
      </c>
      <c r="AD47" s="129">
        <f t="shared" si="50"/>
        <v>0</v>
      </c>
      <c r="AE47" s="128">
        <f>SUM(S47:AD47)</f>
        <v>0</v>
      </c>
      <c r="AF47" s="127">
        <f t="shared" si="43"/>
        <v>0</v>
      </c>
      <c r="AG47" s="116"/>
      <c r="AH47" s="131" t="str">
        <f>AH25</f>
        <v>Product / Service 3</v>
      </c>
      <c r="AI47" s="130">
        <f t="shared" ref="AI47:AT47" si="51">AI10*AI40</f>
        <v>0</v>
      </c>
      <c r="AJ47" s="130">
        <f t="shared" si="51"/>
        <v>0</v>
      </c>
      <c r="AK47" s="130">
        <f t="shared" si="51"/>
        <v>0</v>
      </c>
      <c r="AL47" s="130">
        <f t="shared" si="51"/>
        <v>0</v>
      </c>
      <c r="AM47" s="130">
        <f t="shared" si="51"/>
        <v>0</v>
      </c>
      <c r="AN47" s="130">
        <f t="shared" si="51"/>
        <v>0</v>
      </c>
      <c r="AO47" s="130">
        <f t="shared" si="51"/>
        <v>0</v>
      </c>
      <c r="AP47" s="130">
        <f t="shared" si="51"/>
        <v>0</v>
      </c>
      <c r="AQ47" s="130">
        <f t="shared" si="51"/>
        <v>0</v>
      </c>
      <c r="AR47" s="130">
        <f t="shared" si="51"/>
        <v>0</v>
      </c>
      <c r="AS47" s="130">
        <f t="shared" si="51"/>
        <v>0</v>
      </c>
      <c r="AT47" s="129">
        <f t="shared" si="51"/>
        <v>0</v>
      </c>
      <c r="AU47" s="128">
        <f>SUM(AI47:AT47)</f>
        <v>0</v>
      </c>
      <c r="AV47" s="127">
        <f t="shared" si="45"/>
        <v>0</v>
      </c>
      <c r="AW47" s="116"/>
      <c r="AX47"/>
    </row>
    <row r="48" spans="2:50" s="115" customFormat="1" ht="20" customHeight="1">
      <c r="B48" s="121"/>
      <c r="C48" s="131" t="str">
        <f>C26</f>
        <v>Product / Service 4</v>
      </c>
      <c r="D48" s="130">
        <f t="shared" ref="D48:O48" si="52">D11*D41</f>
        <v>0</v>
      </c>
      <c r="E48" s="130">
        <f t="shared" si="52"/>
        <v>0</v>
      </c>
      <c r="F48" s="130">
        <f t="shared" si="52"/>
        <v>0</v>
      </c>
      <c r="G48" s="130">
        <f t="shared" si="52"/>
        <v>0</v>
      </c>
      <c r="H48" s="130">
        <f t="shared" si="52"/>
        <v>0</v>
      </c>
      <c r="I48" s="130">
        <f t="shared" si="52"/>
        <v>0</v>
      </c>
      <c r="J48" s="130">
        <f t="shared" si="52"/>
        <v>0</v>
      </c>
      <c r="K48" s="130">
        <f t="shared" si="52"/>
        <v>0</v>
      </c>
      <c r="L48" s="130">
        <f t="shared" si="52"/>
        <v>0</v>
      </c>
      <c r="M48" s="130">
        <f t="shared" si="52"/>
        <v>0</v>
      </c>
      <c r="N48" s="130">
        <f t="shared" si="52"/>
        <v>0</v>
      </c>
      <c r="O48" s="129">
        <f t="shared" si="52"/>
        <v>0</v>
      </c>
      <c r="P48" s="128">
        <f>SUM(D48:O48)</f>
        <v>0</v>
      </c>
      <c r="Q48" s="116"/>
      <c r="R48" s="131" t="str">
        <f>R26</f>
        <v>Product / Service 4</v>
      </c>
      <c r="S48" s="130">
        <f t="shared" ref="S48:AD48" si="53">S11*S41</f>
        <v>0</v>
      </c>
      <c r="T48" s="130">
        <f t="shared" si="53"/>
        <v>0</v>
      </c>
      <c r="U48" s="130">
        <f t="shared" si="53"/>
        <v>0</v>
      </c>
      <c r="V48" s="130">
        <f t="shared" si="53"/>
        <v>0</v>
      </c>
      <c r="W48" s="130">
        <f t="shared" si="53"/>
        <v>0</v>
      </c>
      <c r="X48" s="130">
        <f t="shared" si="53"/>
        <v>0</v>
      </c>
      <c r="Y48" s="130">
        <f t="shared" si="53"/>
        <v>0</v>
      </c>
      <c r="Z48" s="130">
        <f t="shared" si="53"/>
        <v>0</v>
      </c>
      <c r="AA48" s="130">
        <f t="shared" si="53"/>
        <v>0</v>
      </c>
      <c r="AB48" s="130">
        <f t="shared" si="53"/>
        <v>0</v>
      </c>
      <c r="AC48" s="130">
        <f t="shared" si="53"/>
        <v>0</v>
      </c>
      <c r="AD48" s="129">
        <f t="shared" si="53"/>
        <v>0</v>
      </c>
      <c r="AE48" s="128">
        <f>SUM(S48:AD48)</f>
        <v>0</v>
      </c>
      <c r="AF48" s="127">
        <f t="shared" si="43"/>
        <v>0</v>
      </c>
      <c r="AG48" s="116"/>
      <c r="AH48" s="131" t="str">
        <f>AH26</f>
        <v>Product / Service 4</v>
      </c>
      <c r="AI48" s="130">
        <f t="shared" ref="AI48:AT48" si="54">AI11*AI41</f>
        <v>0</v>
      </c>
      <c r="AJ48" s="130">
        <f t="shared" si="54"/>
        <v>0</v>
      </c>
      <c r="AK48" s="130">
        <f t="shared" si="54"/>
        <v>0</v>
      </c>
      <c r="AL48" s="130">
        <f t="shared" si="54"/>
        <v>0</v>
      </c>
      <c r="AM48" s="130">
        <f t="shared" si="54"/>
        <v>0</v>
      </c>
      <c r="AN48" s="130">
        <f t="shared" si="54"/>
        <v>0</v>
      </c>
      <c r="AO48" s="130">
        <f t="shared" si="54"/>
        <v>0</v>
      </c>
      <c r="AP48" s="130">
        <f t="shared" si="54"/>
        <v>0</v>
      </c>
      <c r="AQ48" s="130">
        <f t="shared" si="54"/>
        <v>0</v>
      </c>
      <c r="AR48" s="130">
        <f t="shared" si="54"/>
        <v>0</v>
      </c>
      <c r="AS48" s="130">
        <f t="shared" si="54"/>
        <v>0</v>
      </c>
      <c r="AT48" s="129">
        <f t="shared" si="54"/>
        <v>0</v>
      </c>
      <c r="AU48" s="128">
        <f>SUM(AI48:AT48)</f>
        <v>0</v>
      </c>
      <c r="AV48" s="127">
        <f t="shared" si="45"/>
        <v>0</v>
      </c>
      <c r="AW48" s="116"/>
      <c r="AX48"/>
    </row>
    <row r="49" spans="2:50" s="115" customFormat="1" ht="20" customHeight="1" thickBot="1">
      <c r="B49" s="121"/>
      <c r="C49" s="126" t="str">
        <f>C27</f>
        <v>Product / Service 5</v>
      </c>
      <c r="D49" s="125">
        <f t="shared" ref="D49:O49" si="55">D12*D42</f>
        <v>0</v>
      </c>
      <c r="E49" s="125">
        <f t="shared" si="55"/>
        <v>0</v>
      </c>
      <c r="F49" s="125">
        <f t="shared" si="55"/>
        <v>0</v>
      </c>
      <c r="G49" s="125">
        <f t="shared" si="55"/>
        <v>0</v>
      </c>
      <c r="H49" s="125">
        <f t="shared" si="55"/>
        <v>0</v>
      </c>
      <c r="I49" s="125">
        <f t="shared" si="55"/>
        <v>0</v>
      </c>
      <c r="J49" s="125">
        <f t="shared" si="55"/>
        <v>0</v>
      </c>
      <c r="K49" s="125">
        <f t="shared" si="55"/>
        <v>0</v>
      </c>
      <c r="L49" s="125">
        <f t="shared" si="55"/>
        <v>0</v>
      </c>
      <c r="M49" s="125">
        <f t="shared" si="55"/>
        <v>0</v>
      </c>
      <c r="N49" s="125">
        <f t="shared" si="55"/>
        <v>0</v>
      </c>
      <c r="O49" s="124">
        <f t="shared" si="55"/>
        <v>0</v>
      </c>
      <c r="P49" s="123">
        <f>SUM(D49:O49)</f>
        <v>0</v>
      </c>
      <c r="Q49" s="116"/>
      <c r="R49" s="126" t="str">
        <f>R27</f>
        <v>Product / Service 5</v>
      </c>
      <c r="S49" s="125">
        <f t="shared" ref="S49:AD49" si="56">S12*S42</f>
        <v>0</v>
      </c>
      <c r="T49" s="125">
        <f t="shared" si="56"/>
        <v>0</v>
      </c>
      <c r="U49" s="125">
        <f t="shared" si="56"/>
        <v>0</v>
      </c>
      <c r="V49" s="125">
        <f t="shared" si="56"/>
        <v>0</v>
      </c>
      <c r="W49" s="125">
        <f t="shared" si="56"/>
        <v>0</v>
      </c>
      <c r="X49" s="125">
        <f t="shared" si="56"/>
        <v>0</v>
      </c>
      <c r="Y49" s="125">
        <f t="shared" si="56"/>
        <v>0</v>
      </c>
      <c r="Z49" s="125">
        <f t="shared" si="56"/>
        <v>0</v>
      </c>
      <c r="AA49" s="125">
        <f t="shared" si="56"/>
        <v>0</v>
      </c>
      <c r="AB49" s="125">
        <f t="shared" si="56"/>
        <v>0</v>
      </c>
      <c r="AC49" s="125">
        <f t="shared" si="56"/>
        <v>0</v>
      </c>
      <c r="AD49" s="124">
        <f t="shared" si="56"/>
        <v>0</v>
      </c>
      <c r="AE49" s="123">
        <f>SUM(S49:AD49)</f>
        <v>0</v>
      </c>
      <c r="AF49" s="122">
        <f t="shared" si="43"/>
        <v>0</v>
      </c>
      <c r="AG49" s="116"/>
      <c r="AH49" s="126" t="str">
        <f>AH27</f>
        <v>Product / Service 5</v>
      </c>
      <c r="AI49" s="125">
        <f t="shared" ref="AI49:AT49" si="57">AI12*AI42</f>
        <v>0</v>
      </c>
      <c r="AJ49" s="125">
        <f t="shared" si="57"/>
        <v>0</v>
      </c>
      <c r="AK49" s="125">
        <f t="shared" si="57"/>
        <v>0</v>
      </c>
      <c r="AL49" s="125">
        <f t="shared" si="57"/>
        <v>0</v>
      </c>
      <c r="AM49" s="125">
        <f t="shared" si="57"/>
        <v>0</v>
      </c>
      <c r="AN49" s="125">
        <f t="shared" si="57"/>
        <v>0</v>
      </c>
      <c r="AO49" s="125">
        <f t="shared" si="57"/>
        <v>0</v>
      </c>
      <c r="AP49" s="125">
        <f t="shared" si="57"/>
        <v>0</v>
      </c>
      <c r="AQ49" s="125">
        <f t="shared" si="57"/>
        <v>0</v>
      </c>
      <c r="AR49" s="125">
        <f t="shared" si="57"/>
        <v>0</v>
      </c>
      <c r="AS49" s="125">
        <f t="shared" si="57"/>
        <v>0</v>
      </c>
      <c r="AT49" s="124">
        <f t="shared" si="57"/>
        <v>0</v>
      </c>
      <c r="AU49" s="123">
        <f>SUM(AI49:AT49)</f>
        <v>0</v>
      </c>
      <c r="AV49" s="122">
        <f t="shared" si="45"/>
        <v>0</v>
      </c>
      <c r="AW49" s="116"/>
      <c r="AX49"/>
    </row>
    <row r="50" spans="2:50" s="115" customFormat="1" ht="20" customHeight="1">
      <c r="B50" s="121"/>
      <c r="C50" s="111" t="s">
        <v>197</v>
      </c>
      <c r="D50" s="110">
        <f t="shared" ref="D50:O50" si="58">SUM(D45:D49)</f>
        <v>0</v>
      </c>
      <c r="E50" s="110">
        <f t="shared" si="58"/>
        <v>0</v>
      </c>
      <c r="F50" s="110">
        <f t="shared" si="58"/>
        <v>0</v>
      </c>
      <c r="G50" s="110">
        <f t="shared" si="58"/>
        <v>0</v>
      </c>
      <c r="H50" s="110">
        <f t="shared" si="58"/>
        <v>0</v>
      </c>
      <c r="I50" s="110">
        <f t="shared" si="58"/>
        <v>0</v>
      </c>
      <c r="J50" s="110">
        <f t="shared" si="58"/>
        <v>0</v>
      </c>
      <c r="K50" s="110">
        <f t="shared" si="58"/>
        <v>0</v>
      </c>
      <c r="L50" s="110">
        <f t="shared" si="58"/>
        <v>0</v>
      </c>
      <c r="M50" s="110">
        <f t="shared" si="58"/>
        <v>0</v>
      </c>
      <c r="N50" s="110">
        <f t="shared" si="58"/>
        <v>0</v>
      </c>
      <c r="O50" s="119">
        <f t="shared" si="58"/>
        <v>0</v>
      </c>
      <c r="P50" s="118">
        <f>SUM(P44:P49)</f>
        <v>0</v>
      </c>
      <c r="Q50" s="116"/>
      <c r="R50" s="111" t="s">
        <v>194</v>
      </c>
      <c r="S50" s="110">
        <f t="shared" ref="S50:AD50" si="59">SUM(S45:S49)</f>
        <v>0</v>
      </c>
      <c r="T50" s="110">
        <f t="shared" si="59"/>
        <v>0</v>
      </c>
      <c r="U50" s="110">
        <f t="shared" si="59"/>
        <v>0</v>
      </c>
      <c r="V50" s="110">
        <f t="shared" si="59"/>
        <v>0</v>
      </c>
      <c r="W50" s="110">
        <f t="shared" si="59"/>
        <v>0</v>
      </c>
      <c r="X50" s="110">
        <f t="shared" si="59"/>
        <v>0</v>
      </c>
      <c r="Y50" s="110">
        <f t="shared" si="59"/>
        <v>0</v>
      </c>
      <c r="Z50" s="110">
        <f t="shared" si="59"/>
        <v>0</v>
      </c>
      <c r="AA50" s="110">
        <f t="shared" si="59"/>
        <v>0</v>
      </c>
      <c r="AB50" s="110">
        <f t="shared" si="59"/>
        <v>0</v>
      </c>
      <c r="AC50" s="110">
        <f t="shared" si="59"/>
        <v>0</v>
      </c>
      <c r="AD50" s="119">
        <f t="shared" si="59"/>
        <v>0</v>
      </c>
      <c r="AE50" s="120">
        <f>SUM(AE44:AE49)</f>
        <v>0</v>
      </c>
      <c r="AF50" s="117">
        <f t="shared" si="43"/>
        <v>0</v>
      </c>
      <c r="AG50" s="116"/>
      <c r="AH50" s="111" t="s">
        <v>191</v>
      </c>
      <c r="AI50" s="110">
        <f t="shared" ref="AI50:AT50" si="60">SUM(AI45:AI49)</f>
        <v>0</v>
      </c>
      <c r="AJ50" s="110">
        <f t="shared" si="60"/>
        <v>0</v>
      </c>
      <c r="AK50" s="110">
        <f t="shared" si="60"/>
        <v>0</v>
      </c>
      <c r="AL50" s="110">
        <f t="shared" si="60"/>
        <v>0</v>
      </c>
      <c r="AM50" s="110">
        <f t="shared" si="60"/>
        <v>0</v>
      </c>
      <c r="AN50" s="110">
        <f t="shared" si="60"/>
        <v>0</v>
      </c>
      <c r="AO50" s="110">
        <f t="shared" si="60"/>
        <v>0</v>
      </c>
      <c r="AP50" s="110">
        <f t="shared" si="60"/>
        <v>0</v>
      </c>
      <c r="AQ50" s="110">
        <f t="shared" si="60"/>
        <v>0</v>
      </c>
      <c r="AR50" s="110">
        <f t="shared" si="60"/>
        <v>0</v>
      </c>
      <c r="AS50" s="110">
        <f t="shared" si="60"/>
        <v>0</v>
      </c>
      <c r="AT50" s="119">
        <f t="shared" si="60"/>
        <v>0</v>
      </c>
      <c r="AU50" s="118">
        <f>SUM(AU44:AU49)</f>
        <v>0</v>
      </c>
      <c r="AV50" s="117">
        <f t="shared" si="45"/>
        <v>0</v>
      </c>
      <c r="AW50" s="116"/>
      <c r="AX50"/>
    </row>
    <row r="51" spans="2:50">
      <c r="B51" s="114"/>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 customHeight="1" thickBot="1">
      <c r="C56" s="111" t="s">
        <v>199</v>
      </c>
      <c r="D56" s="112">
        <f t="shared" ref="D56:O56" si="61">D13</f>
        <v>0</v>
      </c>
      <c r="E56" s="112">
        <f t="shared" si="61"/>
        <v>0</v>
      </c>
      <c r="F56" s="112">
        <f t="shared" si="61"/>
        <v>0</v>
      </c>
      <c r="G56" s="112">
        <f t="shared" si="61"/>
        <v>0</v>
      </c>
      <c r="H56" s="112">
        <f t="shared" si="61"/>
        <v>0</v>
      </c>
      <c r="I56" s="112">
        <f t="shared" si="61"/>
        <v>0</v>
      </c>
      <c r="J56" s="112">
        <f t="shared" si="61"/>
        <v>0</v>
      </c>
      <c r="K56" s="112">
        <f t="shared" si="61"/>
        <v>0</v>
      </c>
      <c r="L56" s="112">
        <f t="shared" si="61"/>
        <v>0</v>
      </c>
      <c r="M56" s="112">
        <f t="shared" si="61"/>
        <v>0</v>
      </c>
      <c r="N56" s="112">
        <f t="shared" si="61"/>
        <v>0</v>
      </c>
      <c r="O56" s="112">
        <f t="shared" si="61"/>
        <v>0</v>
      </c>
      <c r="R56" s="111" t="s">
        <v>198</v>
      </c>
      <c r="S56" s="110">
        <f t="shared" ref="S56:AD56" si="62">D35</f>
        <v>0</v>
      </c>
      <c r="T56" s="110">
        <f t="shared" si="62"/>
        <v>0</v>
      </c>
      <c r="U56" s="110">
        <f t="shared" si="62"/>
        <v>0</v>
      </c>
      <c r="V56" s="110">
        <f t="shared" si="62"/>
        <v>0</v>
      </c>
      <c r="W56" s="110">
        <f t="shared" si="62"/>
        <v>0</v>
      </c>
      <c r="X56" s="110">
        <f t="shared" si="62"/>
        <v>0</v>
      </c>
      <c r="Y56" s="110">
        <f t="shared" si="62"/>
        <v>0</v>
      </c>
      <c r="Z56" s="110">
        <f t="shared" si="62"/>
        <v>0</v>
      </c>
      <c r="AA56" s="110">
        <f t="shared" si="62"/>
        <v>0</v>
      </c>
      <c r="AB56" s="110">
        <f t="shared" si="62"/>
        <v>0</v>
      </c>
      <c r="AC56" s="110">
        <f t="shared" si="62"/>
        <v>0</v>
      </c>
      <c r="AD56" s="110">
        <f t="shared" si="62"/>
        <v>0</v>
      </c>
      <c r="AH56" s="111" t="s">
        <v>197</v>
      </c>
      <c r="AI56" s="110">
        <f t="shared" ref="AI56:AT56" si="63">D50</f>
        <v>0</v>
      </c>
      <c r="AJ56" s="110">
        <f t="shared" si="63"/>
        <v>0</v>
      </c>
      <c r="AK56" s="110">
        <f t="shared" si="63"/>
        <v>0</v>
      </c>
      <c r="AL56" s="110">
        <f t="shared" si="63"/>
        <v>0</v>
      </c>
      <c r="AM56" s="110">
        <f t="shared" si="63"/>
        <v>0</v>
      </c>
      <c r="AN56" s="110">
        <f t="shared" si="63"/>
        <v>0</v>
      </c>
      <c r="AO56" s="110">
        <f t="shared" si="63"/>
        <v>0</v>
      </c>
      <c r="AP56" s="110">
        <f t="shared" si="63"/>
        <v>0</v>
      </c>
      <c r="AQ56" s="110">
        <f t="shared" si="63"/>
        <v>0</v>
      </c>
      <c r="AR56" s="110">
        <f t="shared" si="63"/>
        <v>0</v>
      </c>
      <c r="AS56" s="110">
        <f t="shared" si="63"/>
        <v>0</v>
      </c>
      <c r="AT56" s="110">
        <f t="shared" si="63"/>
        <v>0</v>
      </c>
    </row>
    <row r="57" spans="2:50" ht="20" customHeight="1" thickBot="1">
      <c r="C57" s="111" t="s">
        <v>196</v>
      </c>
      <c r="D57" s="112">
        <f t="shared" ref="D57:O57" si="64">S13</f>
        <v>0</v>
      </c>
      <c r="E57" s="112">
        <f t="shared" si="64"/>
        <v>0</v>
      </c>
      <c r="F57" s="112">
        <f t="shared" si="64"/>
        <v>0</v>
      </c>
      <c r="G57" s="112">
        <f t="shared" si="64"/>
        <v>0</v>
      </c>
      <c r="H57" s="112">
        <f t="shared" si="64"/>
        <v>0</v>
      </c>
      <c r="I57" s="112">
        <f t="shared" si="64"/>
        <v>0</v>
      </c>
      <c r="J57" s="112">
        <f t="shared" si="64"/>
        <v>0</v>
      </c>
      <c r="K57" s="112">
        <f t="shared" si="64"/>
        <v>0</v>
      </c>
      <c r="L57" s="112">
        <f t="shared" si="64"/>
        <v>0</v>
      </c>
      <c r="M57" s="112">
        <f t="shared" si="64"/>
        <v>0</v>
      </c>
      <c r="N57" s="112">
        <f t="shared" si="64"/>
        <v>0</v>
      </c>
      <c r="O57" s="112">
        <f t="shared" si="64"/>
        <v>0</v>
      </c>
      <c r="R57" s="111" t="s">
        <v>195</v>
      </c>
      <c r="S57" s="110">
        <f t="shared" ref="S57:AD57" si="65">S35</f>
        <v>0</v>
      </c>
      <c r="T57" s="110">
        <f t="shared" si="65"/>
        <v>0</v>
      </c>
      <c r="U57" s="110">
        <f t="shared" si="65"/>
        <v>0</v>
      </c>
      <c r="V57" s="110">
        <f t="shared" si="65"/>
        <v>0</v>
      </c>
      <c r="W57" s="110">
        <f t="shared" si="65"/>
        <v>0</v>
      </c>
      <c r="X57" s="110">
        <f t="shared" si="65"/>
        <v>0</v>
      </c>
      <c r="Y57" s="110">
        <f t="shared" si="65"/>
        <v>0</v>
      </c>
      <c r="Z57" s="110">
        <f t="shared" si="65"/>
        <v>0</v>
      </c>
      <c r="AA57" s="110">
        <f t="shared" si="65"/>
        <v>0</v>
      </c>
      <c r="AB57" s="110">
        <f t="shared" si="65"/>
        <v>0</v>
      </c>
      <c r="AC57" s="110">
        <f t="shared" si="65"/>
        <v>0</v>
      </c>
      <c r="AD57" s="110">
        <f t="shared" si="65"/>
        <v>0</v>
      </c>
      <c r="AH57" s="111" t="s">
        <v>194</v>
      </c>
      <c r="AI57" s="110">
        <f t="shared" ref="AI57:AT57" si="66">S50</f>
        <v>0</v>
      </c>
      <c r="AJ57" s="110">
        <f t="shared" si="66"/>
        <v>0</v>
      </c>
      <c r="AK57" s="110">
        <f t="shared" si="66"/>
        <v>0</v>
      </c>
      <c r="AL57" s="110">
        <f t="shared" si="66"/>
        <v>0</v>
      </c>
      <c r="AM57" s="110">
        <f t="shared" si="66"/>
        <v>0</v>
      </c>
      <c r="AN57" s="110">
        <f t="shared" si="66"/>
        <v>0</v>
      </c>
      <c r="AO57" s="110">
        <f t="shared" si="66"/>
        <v>0</v>
      </c>
      <c r="AP57" s="110">
        <f t="shared" si="66"/>
        <v>0</v>
      </c>
      <c r="AQ57" s="110">
        <f t="shared" si="66"/>
        <v>0</v>
      </c>
      <c r="AR57" s="110">
        <f t="shared" si="66"/>
        <v>0</v>
      </c>
      <c r="AS57" s="110">
        <f t="shared" si="66"/>
        <v>0</v>
      </c>
      <c r="AT57" s="110">
        <f t="shared" si="66"/>
        <v>0</v>
      </c>
    </row>
    <row r="58" spans="2:50" ht="20" customHeight="1">
      <c r="C58" s="111" t="s">
        <v>193</v>
      </c>
      <c r="D58" s="112">
        <f t="shared" ref="D58:O58" si="67">AI13</f>
        <v>0</v>
      </c>
      <c r="E58" s="112">
        <f t="shared" si="67"/>
        <v>0</v>
      </c>
      <c r="F58" s="112">
        <f t="shared" si="67"/>
        <v>0</v>
      </c>
      <c r="G58" s="112">
        <f t="shared" si="67"/>
        <v>0</v>
      </c>
      <c r="H58" s="112">
        <f t="shared" si="67"/>
        <v>0</v>
      </c>
      <c r="I58" s="112">
        <f t="shared" si="67"/>
        <v>0</v>
      </c>
      <c r="J58" s="112">
        <f t="shared" si="67"/>
        <v>0</v>
      </c>
      <c r="K58" s="112">
        <f t="shared" si="67"/>
        <v>0</v>
      </c>
      <c r="L58" s="112">
        <f t="shared" si="67"/>
        <v>0</v>
      </c>
      <c r="M58" s="112">
        <f t="shared" si="67"/>
        <v>0</v>
      </c>
      <c r="N58" s="112">
        <f t="shared" si="67"/>
        <v>0</v>
      </c>
      <c r="O58" s="112">
        <f t="shared" si="67"/>
        <v>0</v>
      </c>
      <c r="R58" s="111" t="s">
        <v>192</v>
      </c>
      <c r="S58" s="110">
        <f t="shared" ref="S58:AD58" si="68">AI35</f>
        <v>0</v>
      </c>
      <c r="T58" s="110">
        <f t="shared" si="68"/>
        <v>0</v>
      </c>
      <c r="U58" s="110">
        <f t="shared" si="68"/>
        <v>0</v>
      </c>
      <c r="V58" s="110">
        <f t="shared" si="68"/>
        <v>0</v>
      </c>
      <c r="W58" s="110">
        <f t="shared" si="68"/>
        <v>0</v>
      </c>
      <c r="X58" s="110">
        <f t="shared" si="68"/>
        <v>0</v>
      </c>
      <c r="Y58" s="110">
        <f t="shared" si="68"/>
        <v>0</v>
      </c>
      <c r="Z58" s="110">
        <f t="shared" si="68"/>
        <v>0</v>
      </c>
      <c r="AA58" s="110">
        <f t="shared" si="68"/>
        <v>0</v>
      </c>
      <c r="AB58" s="110">
        <f t="shared" si="68"/>
        <v>0</v>
      </c>
      <c r="AC58" s="110">
        <f t="shared" si="68"/>
        <v>0</v>
      </c>
      <c r="AD58" s="110">
        <f t="shared" si="68"/>
        <v>0</v>
      </c>
      <c r="AH58" s="111" t="s">
        <v>191</v>
      </c>
      <c r="AI58" s="110">
        <f t="shared" ref="AI58:AT58" si="69">AI50</f>
        <v>0</v>
      </c>
      <c r="AJ58" s="110">
        <f t="shared" si="69"/>
        <v>0</v>
      </c>
      <c r="AK58" s="110">
        <f t="shared" si="69"/>
        <v>0</v>
      </c>
      <c r="AL58" s="110">
        <f t="shared" si="69"/>
        <v>0</v>
      </c>
      <c r="AM58" s="110">
        <f t="shared" si="69"/>
        <v>0</v>
      </c>
      <c r="AN58" s="110">
        <f t="shared" si="69"/>
        <v>0</v>
      </c>
      <c r="AO58" s="110">
        <f t="shared" si="69"/>
        <v>0</v>
      </c>
      <c r="AP58" s="110">
        <f t="shared" si="69"/>
        <v>0</v>
      </c>
      <c r="AQ58" s="110">
        <f t="shared" si="69"/>
        <v>0</v>
      </c>
      <c r="AR58" s="110">
        <f t="shared" si="69"/>
        <v>0</v>
      </c>
      <c r="AS58" s="110">
        <f t="shared" si="69"/>
        <v>0</v>
      </c>
      <c r="AT58" s="110">
        <f t="shared" si="69"/>
        <v>0</v>
      </c>
    </row>
    <row r="59" spans="2:50" ht="225" customHeight="1"/>
  </sheetData>
  <pageMargins left="0.3" right="0.3" top="0.3" bottom="0.3" header="0" footer="0"/>
  <pageSetup scale="70" orientation="landscape" horizontalDpi="1200" verticalDpi="1200" r:id="rId1"/>
  <rowBreaks count="1" manualBreakCount="1">
    <brk id="51" max="16383" man="1"/>
  </rowBreaks>
  <drawing r:id="rId2"/>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7680-7D33-5449-BE7E-A7BE7CB0DEBF}">
  <sheetPr>
    <tabColor theme="2" tint="-9.9978637043366805E-2"/>
    <pageSetUpPr fitToPage="1"/>
  </sheetPr>
  <dimension ref="B1:E25"/>
  <sheetViews>
    <sheetView showGridLines="0" workbookViewId="0">
      <selection activeCell="J37" sqref="J37"/>
    </sheetView>
  </sheetViews>
  <sheetFormatPr baseColWidth="10" defaultColWidth="10.6640625" defaultRowHeight="16"/>
  <cols>
    <col min="1" max="1" width="3.33203125" customWidth="1"/>
    <col min="2" max="2" width="80.83203125" customWidth="1"/>
    <col min="3" max="3" width="20.83203125" customWidth="1"/>
    <col min="4" max="4" width="3.33203125" customWidth="1"/>
  </cols>
  <sheetData>
    <row r="1" spans="2:5" ht="35" customHeight="1">
      <c r="B1" s="85" t="s">
        <v>173</v>
      </c>
      <c r="C1" s="24"/>
      <c r="D1" s="24"/>
      <c r="E1" s="24"/>
    </row>
    <row r="2" spans="2:5" ht="35" customHeight="1">
      <c r="B2" s="225" t="s">
        <v>177</v>
      </c>
      <c r="C2" s="225"/>
      <c r="D2" s="24"/>
      <c r="E2" s="24"/>
    </row>
    <row r="3" spans="2:5" ht="200" customHeight="1" thickBot="1">
      <c r="B3" s="223"/>
      <c r="C3" s="223"/>
    </row>
    <row r="5" spans="2:5" ht="35" customHeight="1">
      <c r="B5" s="85" t="s">
        <v>178</v>
      </c>
      <c r="C5" s="24"/>
      <c r="D5" s="24"/>
      <c r="E5" s="24"/>
    </row>
    <row r="6" spans="2:5" ht="22" customHeight="1">
      <c r="B6" s="86" t="s">
        <v>179</v>
      </c>
      <c r="C6" s="94" t="s">
        <v>181</v>
      </c>
    </row>
    <row r="7" spans="2:5" ht="25" customHeight="1">
      <c r="B7" s="92"/>
      <c r="C7" s="88">
        <v>0</v>
      </c>
    </row>
    <row r="8" spans="2:5" ht="25" customHeight="1">
      <c r="B8" s="92"/>
      <c r="C8" s="88">
        <v>0</v>
      </c>
    </row>
    <row r="9" spans="2:5" ht="25" customHeight="1">
      <c r="B9" s="92"/>
      <c r="C9" s="88">
        <v>0</v>
      </c>
    </row>
    <row r="10" spans="2:5" ht="25" customHeight="1">
      <c r="B10" s="92"/>
      <c r="C10" s="88">
        <v>0</v>
      </c>
    </row>
    <row r="11" spans="2:5" ht="25" customHeight="1">
      <c r="B11" s="92"/>
      <c r="C11" s="88">
        <v>0</v>
      </c>
    </row>
    <row r="12" spans="2:5" ht="25" customHeight="1">
      <c r="B12" s="92"/>
      <c r="C12" s="88">
        <v>0</v>
      </c>
    </row>
    <row r="13" spans="2:5" ht="25" customHeight="1">
      <c r="B13" s="92"/>
      <c r="C13" s="88">
        <v>0</v>
      </c>
    </row>
    <row r="14" spans="2:5" ht="25" customHeight="1">
      <c r="B14" s="92"/>
      <c r="C14" s="88">
        <v>0</v>
      </c>
    </row>
    <row r="15" spans="2:5" ht="25" customHeight="1" thickBot="1">
      <c r="B15" s="93"/>
      <c r="C15" s="89">
        <v>0</v>
      </c>
    </row>
    <row r="16" spans="2:5" ht="22" customHeight="1">
      <c r="B16" s="87" t="s">
        <v>180</v>
      </c>
      <c r="C16" s="95" t="s">
        <v>181</v>
      </c>
    </row>
    <row r="17" spans="2:3" ht="25" customHeight="1">
      <c r="B17" s="92"/>
      <c r="C17" s="90">
        <v>0</v>
      </c>
    </row>
    <row r="18" spans="2:3" ht="25" customHeight="1">
      <c r="B18" s="92"/>
      <c r="C18" s="90">
        <v>0</v>
      </c>
    </row>
    <row r="19" spans="2:3" ht="25" customHeight="1">
      <c r="B19" s="92"/>
      <c r="C19" s="90">
        <v>0</v>
      </c>
    </row>
    <row r="20" spans="2:3" ht="25" customHeight="1">
      <c r="B20" s="92"/>
      <c r="C20" s="90">
        <v>0</v>
      </c>
    </row>
    <row r="21" spans="2:3" ht="25" customHeight="1">
      <c r="B21" s="92"/>
      <c r="C21" s="90">
        <v>0</v>
      </c>
    </row>
    <row r="22" spans="2:3" ht="25" customHeight="1">
      <c r="B22" s="92"/>
      <c r="C22" s="90">
        <v>0</v>
      </c>
    </row>
    <row r="23" spans="2:3" ht="25" customHeight="1">
      <c r="B23" s="92"/>
      <c r="C23" s="90">
        <v>0</v>
      </c>
    </row>
    <row r="24" spans="2:3" ht="25" customHeight="1">
      <c r="B24" s="92"/>
      <c r="C24" s="90">
        <v>0</v>
      </c>
    </row>
    <row r="25" spans="2:3" ht="25" customHeight="1" thickBot="1">
      <c r="B25" s="93"/>
      <c r="C25" s="91">
        <v>0</v>
      </c>
    </row>
  </sheetData>
  <mergeCells count="2">
    <mergeCell ref="B2:C2"/>
    <mergeCell ref="B3:C3"/>
  </mergeCells>
  <pageMargins left="0.4" right="0.4" top="0.4" bottom="0.4" header="0" footer="0"/>
  <pageSetup scale="8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C1FA-4D2B-E54A-B25D-8DCDD0871F25}">
  <sheetPr>
    <tabColor theme="3" tint="0.79998168889431442"/>
    <pageSetUpPr fitToPage="1"/>
  </sheetPr>
  <dimension ref="B1:K29"/>
  <sheetViews>
    <sheetView showGridLines="0" workbookViewId="0">
      <selection activeCell="O49" sqref="O49"/>
    </sheetView>
  </sheetViews>
  <sheetFormatPr baseColWidth="10" defaultColWidth="10.6640625" defaultRowHeight="16"/>
  <cols>
    <col min="1" max="1" width="3.33203125" customWidth="1"/>
    <col min="2" max="2" width="40.33203125" customWidth="1"/>
    <col min="3" max="5" width="14.83203125" customWidth="1"/>
    <col min="6" max="6" width="4.33203125" customWidth="1"/>
    <col min="7" max="7" width="33" customWidth="1"/>
    <col min="8" max="8" width="14.83203125" customWidth="1"/>
    <col min="9" max="10" width="15.6640625" customWidth="1"/>
    <col min="11" max="11" width="3.33203125" customWidth="1"/>
  </cols>
  <sheetData>
    <row r="1" spans="2:11" ht="28">
      <c r="B1" s="1" t="s">
        <v>30</v>
      </c>
      <c r="C1" s="2"/>
      <c r="D1" s="2"/>
      <c r="E1" s="2"/>
      <c r="F1" s="2"/>
      <c r="G1" s="3"/>
      <c r="H1" s="2"/>
      <c r="I1" s="4"/>
      <c r="J1" s="84" t="s">
        <v>75</v>
      </c>
    </row>
    <row r="2" spans="2:11">
      <c r="B2" s="83" t="s">
        <v>31</v>
      </c>
      <c r="C2" s="5"/>
      <c r="D2" s="5"/>
      <c r="E2" s="5"/>
      <c r="F2" s="5"/>
      <c r="G2" s="5"/>
      <c r="H2" s="5"/>
      <c r="I2" s="5"/>
      <c r="J2" s="5"/>
    </row>
    <row r="3" spans="2:11" ht="20" customHeight="1">
      <c r="B3" s="6" t="s">
        <v>32</v>
      </c>
      <c r="C3" s="7" t="s">
        <v>33</v>
      </c>
      <c r="D3" s="7" t="s">
        <v>33</v>
      </c>
      <c r="E3" s="7" t="s">
        <v>33</v>
      </c>
      <c r="F3" s="8"/>
      <c r="G3" s="6" t="s">
        <v>34</v>
      </c>
      <c r="H3" s="7" t="s">
        <v>33</v>
      </c>
      <c r="I3" s="7" t="s">
        <v>33</v>
      </c>
      <c r="J3" s="7" t="s">
        <v>33</v>
      </c>
    </row>
    <row r="4" spans="2:11" ht="20" customHeight="1">
      <c r="B4" s="9" t="s">
        <v>35</v>
      </c>
      <c r="C4" s="10"/>
      <c r="D4" s="10"/>
      <c r="E4" s="80"/>
      <c r="F4" s="11"/>
      <c r="G4" s="9" t="s">
        <v>36</v>
      </c>
      <c r="H4" s="10"/>
      <c r="I4" s="10"/>
      <c r="J4" s="80"/>
      <c r="K4" s="79"/>
    </row>
    <row r="5" spans="2:11" ht="20" customHeight="1">
      <c r="B5" s="12" t="s">
        <v>37</v>
      </c>
      <c r="C5" s="70">
        <v>0</v>
      </c>
      <c r="D5" s="70">
        <v>0</v>
      </c>
      <c r="E5" s="70">
        <v>0</v>
      </c>
      <c r="F5" s="11"/>
      <c r="G5" s="12" t="s">
        <v>38</v>
      </c>
      <c r="H5" s="70">
        <v>0</v>
      </c>
      <c r="I5" s="70">
        <v>0</v>
      </c>
      <c r="J5" s="71">
        <v>0</v>
      </c>
      <c r="K5" s="79"/>
    </row>
    <row r="6" spans="2:11" ht="20" customHeight="1">
      <c r="B6" s="12" t="s">
        <v>39</v>
      </c>
      <c r="C6" s="70">
        <v>0</v>
      </c>
      <c r="D6" s="70">
        <v>0</v>
      </c>
      <c r="E6" s="70">
        <v>0</v>
      </c>
      <c r="F6" s="11"/>
      <c r="G6" s="12" t="s">
        <v>40</v>
      </c>
      <c r="H6" s="70">
        <v>0</v>
      </c>
      <c r="I6" s="70">
        <v>0</v>
      </c>
      <c r="J6" s="71">
        <v>0</v>
      </c>
      <c r="K6" s="79"/>
    </row>
    <row r="7" spans="2:11" ht="20" customHeight="1">
      <c r="B7" s="12" t="s">
        <v>41</v>
      </c>
      <c r="C7" s="70">
        <v>0</v>
      </c>
      <c r="D7" s="70">
        <v>0</v>
      </c>
      <c r="E7" s="70">
        <v>0</v>
      </c>
      <c r="F7" s="11"/>
      <c r="G7" s="12" t="s">
        <v>42</v>
      </c>
      <c r="H7" s="70">
        <v>0</v>
      </c>
      <c r="I7" s="70">
        <v>0</v>
      </c>
      <c r="J7" s="71">
        <v>0</v>
      </c>
      <c r="K7" s="79"/>
    </row>
    <row r="8" spans="2:11" ht="20" customHeight="1">
      <c r="B8" s="12" t="s">
        <v>43</v>
      </c>
      <c r="C8" s="70">
        <v>0</v>
      </c>
      <c r="D8" s="70">
        <v>0</v>
      </c>
      <c r="E8" s="70">
        <v>0</v>
      </c>
      <c r="F8" s="11"/>
      <c r="G8" s="12" t="s">
        <v>44</v>
      </c>
      <c r="H8" s="70">
        <v>0</v>
      </c>
      <c r="I8" s="70">
        <v>0</v>
      </c>
      <c r="J8" s="71">
        <v>0</v>
      </c>
      <c r="K8" s="79"/>
    </row>
    <row r="9" spans="2:11" ht="20" customHeight="1">
      <c r="B9" s="12" t="s">
        <v>45</v>
      </c>
      <c r="C9" s="70">
        <v>0</v>
      </c>
      <c r="D9" s="70">
        <v>0</v>
      </c>
      <c r="E9" s="70">
        <v>0</v>
      </c>
      <c r="F9" s="11"/>
      <c r="G9" s="12" t="s">
        <v>46</v>
      </c>
      <c r="H9" s="70">
        <v>0</v>
      </c>
      <c r="I9" s="70">
        <v>0</v>
      </c>
      <c r="J9" s="71">
        <v>0</v>
      </c>
      <c r="K9" s="79"/>
    </row>
    <row r="10" spans="2:11" ht="20" customHeight="1">
      <c r="B10" s="14" t="s">
        <v>47</v>
      </c>
      <c r="C10" s="72">
        <f>SUM(C5:C9)</f>
        <v>0</v>
      </c>
      <c r="D10" s="15">
        <f>SUM(D5:D9)</f>
        <v>0</v>
      </c>
      <c r="E10" s="15">
        <f>SUM(E5:E9)</f>
        <v>0</v>
      </c>
      <c r="F10" s="11"/>
      <c r="G10" s="12" t="s">
        <v>48</v>
      </c>
      <c r="H10" s="70">
        <v>0</v>
      </c>
      <c r="I10" s="70">
        <v>0</v>
      </c>
      <c r="J10" s="71">
        <v>0</v>
      </c>
      <c r="K10" s="79"/>
    </row>
    <row r="11" spans="2:11" ht="20" customHeight="1">
      <c r="B11" s="9" t="s">
        <v>49</v>
      </c>
      <c r="C11" s="10"/>
      <c r="D11" s="10"/>
      <c r="E11" s="80"/>
      <c r="F11" s="11"/>
      <c r="G11" s="14" t="s">
        <v>50</v>
      </c>
      <c r="H11" s="72">
        <f>SUM(H5:H10)</f>
        <v>0</v>
      </c>
      <c r="I11" s="72">
        <f>SUM(I5:I10)</f>
        <v>0</v>
      </c>
      <c r="J11" s="73">
        <f>SUM(J5:J10)</f>
        <v>0</v>
      </c>
      <c r="K11" s="79"/>
    </row>
    <row r="12" spans="2:11" ht="20" customHeight="1">
      <c r="B12" s="12" t="s">
        <v>51</v>
      </c>
      <c r="C12" s="13">
        <v>0</v>
      </c>
      <c r="D12" s="13">
        <v>0</v>
      </c>
      <c r="E12" s="13">
        <v>0</v>
      </c>
      <c r="F12" s="11"/>
      <c r="G12" s="9" t="s">
        <v>52</v>
      </c>
      <c r="H12" s="10"/>
      <c r="I12" s="10"/>
      <c r="J12" s="80"/>
      <c r="K12" s="79"/>
    </row>
    <row r="13" spans="2:11" ht="20" customHeight="1">
      <c r="B13" s="12" t="s">
        <v>53</v>
      </c>
      <c r="C13" s="13">
        <v>0</v>
      </c>
      <c r="D13" s="13">
        <v>0</v>
      </c>
      <c r="E13" s="13">
        <v>0</v>
      </c>
      <c r="F13" s="11"/>
      <c r="G13" s="12" t="s">
        <v>54</v>
      </c>
      <c r="H13" s="70">
        <v>0</v>
      </c>
      <c r="I13" s="70">
        <v>0</v>
      </c>
      <c r="J13" s="71">
        <v>0</v>
      </c>
      <c r="K13" s="79"/>
    </row>
    <row r="14" spans="2:11" ht="20" customHeight="1">
      <c r="B14" s="12" t="s">
        <v>55</v>
      </c>
      <c r="C14" s="13">
        <v>0</v>
      </c>
      <c r="D14" s="13">
        <v>0</v>
      </c>
      <c r="E14" s="13">
        <v>0</v>
      </c>
      <c r="F14" s="11"/>
      <c r="G14" s="12" t="s">
        <v>56</v>
      </c>
      <c r="H14" s="70">
        <v>0</v>
      </c>
      <c r="I14" s="70">
        <v>0</v>
      </c>
      <c r="J14" s="71">
        <v>0</v>
      </c>
      <c r="K14" s="79"/>
    </row>
    <row r="15" spans="2:11" ht="20" customHeight="1">
      <c r="B15" s="12" t="s">
        <v>57</v>
      </c>
      <c r="C15" s="13">
        <v>0</v>
      </c>
      <c r="D15" s="13">
        <v>0</v>
      </c>
      <c r="E15" s="13">
        <v>0</v>
      </c>
      <c r="F15" s="11"/>
      <c r="G15" s="12" t="s">
        <v>58</v>
      </c>
      <c r="H15" s="70">
        <v>0</v>
      </c>
      <c r="I15" s="70">
        <v>0</v>
      </c>
      <c r="J15" s="71">
        <v>0</v>
      </c>
      <c r="K15" s="79"/>
    </row>
    <row r="16" spans="2:11" ht="20" customHeight="1">
      <c r="B16" s="14" t="s">
        <v>59</v>
      </c>
      <c r="C16" s="15">
        <f>SUM(C12:C15)</f>
        <v>0</v>
      </c>
      <c r="D16" s="15">
        <f>SUM(D12:D15)</f>
        <v>0</v>
      </c>
      <c r="E16" s="15">
        <f>SUM(E12:E15)</f>
        <v>0</v>
      </c>
      <c r="F16" s="11"/>
      <c r="G16" s="14" t="s">
        <v>60</v>
      </c>
      <c r="H16" s="72">
        <f>SUM(H13:H15)</f>
        <v>0</v>
      </c>
      <c r="I16" s="72">
        <f>SUM(I13:I15)</f>
        <v>0</v>
      </c>
      <c r="J16" s="73">
        <f>SUM(J13:J15)</f>
        <v>0</v>
      </c>
      <c r="K16" s="79"/>
    </row>
    <row r="17" spans="2:11" ht="20" customHeight="1">
      <c r="B17" s="9" t="s">
        <v>61</v>
      </c>
      <c r="C17" s="10"/>
      <c r="D17" s="10"/>
      <c r="E17" s="80"/>
      <c r="F17" s="11"/>
      <c r="G17" s="9" t="s">
        <v>62</v>
      </c>
      <c r="H17" s="10"/>
      <c r="I17" s="10"/>
      <c r="J17" s="80"/>
      <c r="K17" s="79"/>
    </row>
    <row r="18" spans="2:11" ht="20" customHeight="1">
      <c r="B18" s="12" t="s">
        <v>56</v>
      </c>
      <c r="C18" s="13">
        <v>0</v>
      </c>
      <c r="D18" s="13">
        <v>0</v>
      </c>
      <c r="E18" s="13">
        <v>0</v>
      </c>
      <c r="F18" s="11"/>
      <c r="G18" s="12" t="s">
        <v>63</v>
      </c>
      <c r="H18" s="70">
        <v>0</v>
      </c>
      <c r="I18" s="70">
        <v>0</v>
      </c>
      <c r="J18" s="71">
        <v>0</v>
      </c>
      <c r="K18" s="79"/>
    </row>
    <row r="19" spans="2:11" ht="20" customHeight="1">
      <c r="B19" s="12" t="s">
        <v>58</v>
      </c>
      <c r="C19" s="13">
        <v>0</v>
      </c>
      <c r="D19" s="13">
        <v>0</v>
      </c>
      <c r="E19" s="13">
        <v>0</v>
      </c>
      <c r="F19" s="11"/>
      <c r="G19" s="12" t="s">
        <v>64</v>
      </c>
      <c r="H19" s="70">
        <v>0</v>
      </c>
      <c r="I19" s="70">
        <v>0</v>
      </c>
      <c r="J19" s="71">
        <v>0</v>
      </c>
      <c r="K19" s="79"/>
    </row>
    <row r="20" spans="2:11" ht="20" customHeight="1">
      <c r="B20" s="16" t="s">
        <v>65</v>
      </c>
      <c r="C20" s="17">
        <f>SUM(C18:C19)</f>
        <v>0</v>
      </c>
      <c r="D20" s="17">
        <f>SUM(D18:D19)</f>
        <v>0</v>
      </c>
      <c r="E20" s="17">
        <f>SUM(E18:E19)</f>
        <v>0</v>
      </c>
      <c r="F20" s="11"/>
      <c r="G20" s="12" t="s">
        <v>58</v>
      </c>
      <c r="H20" s="70">
        <v>0</v>
      </c>
      <c r="I20" s="70">
        <v>0</v>
      </c>
      <c r="J20" s="71">
        <v>0</v>
      </c>
      <c r="K20" s="79"/>
    </row>
    <row r="21" spans="2:11" ht="20" customHeight="1">
      <c r="B21" s="5"/>
      <c r="C21" s="5"/>
      <c r="D21" s="5"/>
      <c r="E21" s="5"/>
      <c r="F21" s="11"/>
      <c r="G21" s="16" t="s">
        <v>66</v>
      </c>
      <c r="H21" s="74">
        <f>SUM(H18:H20)</f>
        <v>0</v>
      </c>
      <c r="I21" s="74">
        <f>SUM(I18:I20)</f>
        <v>0</v>
      </c>
      <c r="J21" s="75">
        <f>SUM(J18:J20)</f>
        <v>0</v>
      </c>
      <c r="K21" s="79"/>
    </row>
    <row r="22" spans="2:11" ht="20" customHeight="1">
      <c r="B22" s="81" t="s">
        <v>67</v>
      </c>
      <c r="C22" s="82">
        <f>C10+C16+C20</f>
        <v>0</v>
      </c>
      <c r="D22" s="82">
        <f>D10+D16+D20</f>
        <v>0</v>
      </c>
      <c r="E22" s="82">
        <f>E10+E16+E20</f>
        <v>0</v>
      </c>
      <c r="F22" s="11"/>
      <c r="G22" s="5"/>
      <c r="H22" s="76"/>
      <c r="I22" s="76"/>
      <c r="J22" s="76"/>
    </row>
    <row r="23" spans="2:11" ht="20" customHeight="1">
      <c r="B23" s="5"/>
      <c r="C23" s="5"/>
      <c r="D23" s="5"/>
      <c r="E23" s="5"/>
      <c r="F23" s="11"/>
      <c r="G23" s="18" t="s">
        <v>68</v>
      </c>
      <c r="H23" s="77">
        <f>H11+H16+H21</f>
        <v>0</v>
      </c>
      <c r="I23" s="77">
        <f>I11+I16+I21</f>
        <v>0</v>
      </c>
      <c r="J23" s="78">
        <f>J11+J16+J21</f>
        <v>0</v>
      </c>
      <c r="K23" s="79"/>
    </row>
    <row r="24" spans="2:11">
      <c r="B24" s="6" t="s">
        <v>69</v>
      </c>
      <c r="C24" s="7" t="s">
        <v>33</v>
      </c>
      <c r="D24" s="7" t="s">
        <v>33</v>
      </c>
      <c r="E24" s="7" t="s">
        <v>33</v>
      </c>
      <c r="F24" s="5"/>
      <c r="G24" s="5"/>
      <c r="H24" s="5"/>
      <c r="I24" s="5"/>
      <c r="J24" s="5"/>
    </row>
    <row r="25" spans="2:11" ht="35" customHeight="1">
      <c r="B25" s="19" t="s">
        <v>70</v>
      </c>
      <c r="C25" s="20" t="str">
        <f>IF(C22=0,"",(H11+H16)/C22)</f>
        <v/>
      </c>
      <c r="D25" s="20" t="str">
        <f>IF(D22=0,"",(I11+I16)/D22)</f>
        <v/>
      </c>
      <c r="E25" s="20" t="str">
        <f>IF(E22=0,"",(J11+J16)/E22)</f>
        <v/>
      </c>
      <c r="F25" s="5"/>
      <c r="G25" s="5"/>
      <c r="H25" s="5"/>
      <c r="I25" s="5"/>
      <c r="J25" s="5"/>
    </row>
    <row r="26" spans="2:11" ht="35" customHeight="1">
      <c r="B26" s="21" t="s">
        <v>71</v>
      </c>
      <c r="C26" s="22" t="str">
        <f>IF(H11=0,"",C10/H11)</f>
        <v/>
      </c>
      <c r="D26" s="22" t="str">
        <f>IF(I11=0,"",D10/I11)</f>
        <v/>
      </c>
      <c r="E26" s="22" t="str">
        <f>IF(J11=0,"",E10/J11)</f>
        <v/>
      </c>
      <c r="F26" s="5"/>
      <c r="G26" s="5"/>
      <c r="H26" s="5"/>
      <c r="I26" s="5"/>
      <c r="J26" s="5"/>
    </row>
    <row r="27" spans="2:11" ht="35" customHeight="1">
      <c r="B27" s="21" t="s">
        <v>72</v>
      </c>
      <c r="C27" s="23">
        <f>C10-H11</f>
        <v>0</v>
      </c>
      <c r="D27" s="23">
        <f>D10-I11</f>
        <v>0</v>
      </c>
      <c r="E27" s="23">
        <f>E10-J11</f>
        <v>0</v>
      </c>
      <c r="F27" s="5"/>
      <c r="G27" s="5"/>
      <c r="H27" s="5"/>
      <c r="I27" s="5"/>
      <c r="J27" s="5"/>
    </row>
    <row r="28" spans="2:11" ht="35" customHeight="1">
      <c r="B28" s="21" t="s">
        <v>73</v>
      </c>
      <c r="C28" s="22" t="str">
        <f>IF(H21=0,"",C22/H21)</f>
        <v/>
      </c>
      <c r="D28" s="22" t="str">
        <f>IF(I21=0,"",D22/I21)</f>
        <v/>
      </c>
      <c r="E28" s="22" t="str">
        <f>IF(J21=0,"",E22/J21)</f>
        <v/>
      </c>
      <c r="F28" s="5"/>
      <c r="G28" s="5"/>
      <c r="H28" s="5"/>
      <c r="I28" s="5"/>
      <c r="J28" s="5"/>
    </row>
    <row r="29" spans="2:11" ht="35" customHeight="1">
      <c r="B29" s="21" t="s">
        <v>74</v>
      </c>
      <c r="C29" s="22" t="str">
        <f>IF(H21=0,"",(H11+H16)/H21)</f>
        <v/>
      </c>
      <c r="D29" s="22" t="str">
        <f>IF(I21=0,"",(I11+I16)/I21)</f>
        <v/>
      </c>
      <c r="E29" s="22" t="str">
        <f>IF(J21=0,"",(J11+J16)/J21)</f>
        <v/>
      </c>
      <c r="F29" s="5"/>
      <c r="G29" s="5"/>
      <c r="H29" s="5"/>
      <c r="I29" s="5"/>
      <c r="J29" s="5"/>
    </row>
  </sheetData>
  <pageMargins left="0.4" right="0.4" top="0.4" bottom="0.4" header="0" footer="0"/>
  <pageSetup scale="71"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4434-F841-5A4D-AD93-C6E4178CD929}">
  <sheetPr>
    <tabColor theme="2" tint="-9.9978637043366805E-2"/>
    <pageSetUpPr fitToPage="1"/>
  </sheetPr>
  <dimension ref="B1:E29"/>
  <sheetViews>
    <sheetView showGridLines="0" workbookViewId="0">
      <selection activeCell="K54" sqref="K54"/>
    </sheetView>
  </sheetViews>
  <sheetFormatPr baseColWidth="10" defaultColWidth="10.6640625" defaultRowHeight="16"/>
  <cols>
    <col min="1" max="1" width="3.33203125" customWidth="1"/>
    <col min="2" max="2" width="50.83203125" customWidth="1"/>
    <col min="3" max="5" width="17.83203125" customWidth="1"/>
    <col min="6" max="6" width="3.33203125" customWidth="1"/>
  </cols>
  <sheetData>
    <row r="1" spans="2:5" ht="35" customHeight="1">
      <c r="B1" s="85" t="s">
        <v>76</v>
      </c>
      <c r="C1" s="24"/>
      <c r="D1" s="24"/>
      <c r="E1" s="24"/>
    </row>
    <row r="2" spans="2:5" ht="22" customHeight="1">
      <c r="B2" s="219" t="s">
        <v>248</v>
      </c>
      <c r="C2" s="25"/>
      <c r="D2" s="25"/>
      <c r="E2" s="25"/>
    </row>
    <row r="3" spans="2:5" ht="23" customHeight="1">
      <c r="B3" s="26" t="s">
        <v>77</v>
      </c>
      <c r="C3" s="27" t="s">
        <v>78</v>
      </c>
      <c r="D3" s="27" t="s">
        <v>78</v>
      </c>
      <c r="E3" s="27" t="s">
        <v>78</v>
      </c>
    </row>
    <row r="4" spans="2:5" ht="23" customHeight="1">
      <c r="B4" s="28" t="s">
        <v>79</v>
      </c>
      <c r="C4" s="29">
        <v>0</v>
      </c>
      <c r="D4" s="29">
        <v>0</v>
      </c>
      <c r="E4" s="29">
        <v>0</v>
      </c>
    </row>
    <row r="5" spans="2:5" ht="23" customHeight="1">
      <c r="B5" s="28" t="s">
        <v>80</v>
      </c>
      <c r="C5" s="29">
        <v>0</v>
      </c>
      <c r="D5" s="29">
        <v>0</v>
      </c>
      <c r="E5" s="29">
        <v>0</v>
      </c>
    </row>
    <row r="6" spans="2:5" ht="23" customHeight="1">
      <c r="B6" s="28" t="s">
        <v>81</v>
      </c>
      <c r="C6" s="29">
        <v>0</v>
      </c>
      <c r="D6" s="29">
        <v>0</v>
      </c>
      <c r="E6" s="29">
        <v>0</v>
      </c>
    </row>
    <row r="7" spans="2:5" ht="23" customHeight="1">
      <c r="B7" s="28" t="s">
        <v>39</v>
      </c>
      <c r="C7" s="29">
        <v>0</v>
      </c>
      <c r="D7" s="29">
        <v>0</v>
      </c>
      <c r="E7" s="29">
        <v>0</v>
      </c>
    </row>
    <row r="8" spans="2:5" ht="23" customHeight="1">
      <c r="B8" s="28" t="s">
        <v>38</v>
      </c>
      <c r="C8" s="29">
        <v>0</v>
      </c>
      <c r="D8" s="29">
        <v>0</v>
      </c>
      <c r="E8" s="29">
        <v>0</v>
      </c>
    </row>
    <row r="9" spans="2:5" ht="23" customHeight="1">
      <c r="B9" s="28" t="s">
        <v>82</v>
      </c>
      <c r="C9" s="29">
        <v>0</v>
      </c>
      <c r="D9" s="29">
        <v>0</v>
      </c>
      <c r="E9" s="29">
        <v>0</v>
      </c>
    </row>
    <row r="10" spans="2:5" ht="23" customHeight="1" thickBot="1">
      <c r="B10" s="30" t="s">
        <v>58</v>
      </c>
      <c r="C10" s="31">
        <v>0</v>
      </c>
      <c r="D10" s="31">
        <v>0</v>
      </c>
      <c r="E10" s="31">
        <v>0</v>
      </c>
    </row>
    <row r="11" spans="2:5" ht="31" customHeight="1" thickTop="1" thickBot="1">
      <c r="B11" s="32" t="s">
        <v>83</v>
      </c>
      <c r="C11" s="33">
        <f>SUM(C4:C10)</f>
        <v>0</v>
      </c>
      <c r="D11" s="33">
        <f>SUM(D4:D10)</f>
        <v>0</v>
      </c>
      <c r="E11" s="33">
        <f>SUM(E4:E10)</f>
        <v>0</v>
      </c>
    </row>
    <row r="12" spans="2:5" ht="23" customHeight="1">
      <c r="B12" s="34" t="s">
        <v>84</v>
      </c>
      <c r="C12" s="35" t="str">
        <f>C3</f>
        <v>YYYY</v>
      </c>
      <c r="D12" s="35" t="str">
        <f>D3</f>
        <v>YYYY</v>
      </c>
      <c r="E12" s="35" t="str">
        <f>E3</f>
        <v>YYYY</v>
      </c>
    </row>
    <row r="13" spans="2:5" ht="23" customHeight="1">
      <c r="B13" s="28" t="s">
        <v>85</v>
      </c>
      <c r="C13" s="29">
        <v>0</v>
      </c>
      <c r="D13" s="29">
        <v>0</v>
      </c>
      <c r="E13" s="29">
        <v>0</v>
      </c>
    </row>
    <row r="14" spans="2:5" ht="23" customHeight="1">
      <c r="B14" s="28" t="s">
        <v>86</v>
      </c>
      <c r="C14" s="29">
        <v>0</v>
      </c>
      <c r="D14" s="29">
        <v>0</v>
      </c>
      <c r="E14" s="29">
        <v>0</v>
      </c>
    </row>
    <row r="15" spans="2:5" ht="23" customHeight="1">
      <c r="B15" s="28" t="s">
        <v>87</v>
      </c>
      <c r="C15" s="29">
        <v>0</v>
      </c>
      <c r="D15" s="29">
        <v>0</v>
      </c>
      <c r="E15" s="29">
        <v>0</v>
      </c>
    </row>
    <row r="16" spans="2:5" ht="23" customHeight="1">
      <c r="B16" s="36" t="s">
        <v>88</v>
      </c>
      <c r="C16" s="29">
        <v>0</v>
      </c>
      <c r="D16" s="29">
        <v>0</v>
      </c>
      <c r="E16" s="29">
        <v>0</v>
      </c>
    </row>
    <row r="17" spans="2:5" ht="23" customHeight="1">
      <c r="B17" s="28" t="s">
        <v>89</v>
      </c>
      <c r="C17" s="29">
        <v>0</v>
      </c>
      <c r="D17" s="29">
        <v>0</v>
      </c>
      <c r="E17" s="29">
        <v>0</v>
      </c>
    </row>
    <row r="18" spans="2:5" ht="23" customHeight="1" thickBot="1">
      <c r="B18" s="30" t="s">
        <v>90</v>
      </c>
      <c r="C18" s="31">
        <v>0</v>
      </c>
      <c r="D18" s="31">
        <v>0</v>
      </c>
      <c r="E18" s="31">
        <v>0</v>
      </c>
    </row>
    <row r="19" spans="2:5" ht="31" customHeight="1" thickTop="1" thickBot="1">
      <c r="B19" s="32" t="s">
        <v>91</v>
      </c>
      <c r="C19" s="33">
        <f>SUM(C13:C18)</f>
        <v>0</v>
      </c>
      <c r="D19" s="33">
        <f>SUM(D13:D18)</f>
        <v>0</v>
      </c>
      <c r="E19" s="33">
        <f>SUM(E13:E18)</f>
        <v>0</v>
      </c>
    </row>
    <row r="20" spans="2:5" ht="23" customHeight="1">
      <c r="B20" s="34" t="s">
        <v>92</v>
      </c>
      <c r="C20" s="35" t="str">
        <f>C3</f>
        <v>YYYY</v>
      </c>
      <c r="D20" s="35" t="str">
        <f>D3</f>
        <v>YYYY</v>
      </c>
      <c r="E20" s="35" t="str">
        <f>E3</f>
        <v>YYYY</v>
      </c>
    </row>
    <row r="21" spans="2:5" ht="23" customHeight="1">
      <c r="B21" s="28" t="s">
        <v>93</v>
      </c>
      <c r="C21" s="29">
        <v>0</v>
      </c>
      <c r="D21" s="29">
        <v>0</v>
      </c>
      <c r="E21" s="29">
        <v>0</v>
      </c>
    </row>
    <row r="22" spans="2:5" ht="23" customHeight="1">
      <c r="B22" s="28" t="s">
        <v>94</v>
      </c>
      <c r="C22" s="29">
        <v>0</v>
      </c>
      <c r="D22" s="29">
        <v>0</v>
      </c>
      <c r="E22" s="29">
        <v>0</v>
      </c>
    </row>
    <row r="23" spans="2:5" ht="23" customHeight="1">
      <c r="B23" s="28" t="s">
        <v>95</v>
      </c>
      <c r="C23" s="29">
        <v>0</v>
      </c>
      <c r="D23" s="29">
        <v>0</v>
      </c>
      <c r="E23" s="29">
        <v>0</v>
      </c>
    </row>
    <row r="24" spans="2:5" ht="23" customHeight="1" thickBot="1">
      <c r="B24" s="30" t="s">
        <v>96</v>
      </c>
      <c r="C24" s="31">
        <v>0</v>
      </c>
      <c r="D24" s="31">
        <v>0</v>
      </c>
      <c r="E24" s="31">
        <v>0</v>
      </c>
    </row>
    <row r="25" spans="2:5" ht="33" customHeight="1" thickTop="1" thickBot="1">
      <c r="B25" s="32" t="s">
        <v>97</v>
      </c>
      <c r="C25" s="33">
        <f>SUM(C21:C24)</f>
        <v>0</v>
      </c>
      <c r="D25" s="33">
        <f>SUM(D21:D24)</f>
        <v>0</v>
      </c>
      <c r="E25" s="33">
        <f>SUM(E21:E24)</f>
        <v>0</v>
      </c>
    </row>
    <row r="26" spans="2:5" ht="23" customHeight="1">
      <c r="B26" s="37" t="s">
        <v>98</v>
      </c>
      <c r="C26" s="38" t="str">
        <f>C3</f>
        <v>YYYY</v>
      </c>
      <c r="D26" s="38" t="str">
        <f>D3</f>
        <v>YYYY</v>
      </c>
      <c r="E26" s="38" t="str">
        <f>E3</f>
        <v>YYYY</v>
      </c>
    </row>
    <row r="27" spans="2:5" ht="35" customHeight="1">
      <c r="B27" s="39" t="s">
        <v>99</v>
      </c>
      <c r="C27" s="40">
        <f>SUM(C25,C19,C11)</f>
        <v>0</v>
      </c>
      <c r="D27" s="40">
        <f>SUM(D25,D19,D11)</f>
        <v>0</v>
      </c>
      <c r="E27" s="40">
        <f>SUM(E25,E19,E11)</f>
        <v>0</v>
      </c>
    </row>
    <row r="28" spans="2:5" ht="35" customHeight="1" thickBot="1">
      <c r="B28" s="30" t="s">
        <v>100</v>
      </c>
      <c r="C28" s="41">
        <v>0</v>
      </c>
      <c r="D28" s="41">
        <v>0</v>
      </c>
      <c r="E28" s="41">
        <v>0</v>
      </c>
    </row>
    <row r="29" spans="2:5" ht="35" customHeight="1" thickTop="1" thickBot="1">
      <c r="B29" s="42" t="s">
        <v>101</v>
      </c>
      <c r="C29" s="43">
        <f>SUM(C28,C27)</f>
        <v>0</v>
      </c>
      <c r="D29" s="43">
        <f>SUM(D28,D27)</f>
        <v>0</v>
      </c>
      <c r="E29" s="43">
        <f>SUM(E28,E27)</f>
        <v>0</v>
      </c>
    </row>
  </sheetData>
  <conditionalFormatting sqref="C4:E11">
    <cfRule type="cellIs" dxfId="2" priority="3" operator="lessThan">
      <formula>0</formula>
    </cfRule>
  </conditionalFormatting>
  <conditionalFormatting sqref="C13:E19">
    <cfRule type="cellIs" dxfId="1" priority="2" operator="lessThan">
      <formula>0</formula>
    </cfRule>
  </conditionalFormatting>
  <conditionalFormatting sqref="C21:E25 C27:E29">
    <cfRule type="cellIs" dxfId="0" priority="1" operator="lessThan">
      <formula>0</formula>
    </cfRule>
  </conditionalFormatting>
  <pageMargins left="0.4" right="0.4" top="0.4" bottom="0.4" header="0" footer="0"/>
  <pageSetup scale="87"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0061-3EAD-FA42-9329-99CFD2E34742}">
  <sheetPr>
    <tabColor theme="3" tint="0.79998168889431442"/>
    <pageSetUpPr fitToPage="1"/>
  </sheetPr>
  <dimension ref="B1:E53"/>
  <sheetViews>
    <sheetView showGridLines="0" workbookViewId="0">
      <selection activeCell="E2" sqref="E2"/>
    </sheetView>
  </sheetViews>
  <sheetFormatPr baseColWidth="10" defaultColWidth="10.6640625" defaultRowHeight="16"/>
  <cols>
    <col min="1" max="1" width="3.33203125" customWidth="1"/>
    <col min="2" max="2" width="42" customWidth="1"/>
    <col min="3" max="3" width="19.83203125" customWidth="1"/>
    <col min="4" max="4" width="20.33203125" customWidth="1"/>
    <col min="5" max="5" width="20.5" customWidth="1"/>
    <col min="6" max="6" width="3.33203125" customWidth="1"/>
  </cols>
  <sheetData>
    <row r="1" spans="2:5" ht="35" customHeight="1">
      <c r="B1" s="44" t="s">
        <v>102</v>
      </c>
      <c r="C1" s="45"/>
      <c r="D1" s="226" t="s">
        <v>151</v>
      </c>
      <c r="E1" s="226"/>
    </row>
    <row r="2" spans="2:5">
      <c r="B2" s="46" t="s">
        <v>103</v>
      </c>
      <c r="C2" s="45"/>
      <c r="D2" s="63" t="s">
        <v>148</v>
      </c>
      <c r="E2" s="64"/>
    </row>
    <row r="3" spans="2:5">
      <c r="B3" s="46" t="s">
        <v>104</v>
      </c>
      <c r="C3" s="45"/>
      <c r="D3" s="63" t="s">
        <v>149</v>
      </c>
      <c r="E3" s="65"/>
    </row>
    <row r="4" spans="2:5">
      <c r="B4" s="46" t="s">
        <v>105</v>
      </c>
      <c r="C4" s="45"/>
      <c r="D4" s="63" t="s">
        <v>150</v>
      </c>
      <c r="E4" s="65" t="s">
        <v>0</v>
      </c>
    </row>
    <row r="5" spans="2:5">
      <c r="B5" s="46"/>
      <c r="C5" s="45"/>
      <c r="D5" s="45"/>
      <c r="E5" s="45"/>
    </row>
    <row r="6" spans="2:5">
      <c r="B6" s="47" t="s">
        <v>106</v>
      </c>
      <c r="C6" s="48" t="s">
        <v>145</v>
      </c>
      <c r="D6" s="48" t="s">
        <v>146</v>
      </c>
      <c r="E6" s="48" t="s">
        <v>147</v>
      </c>
    </row>
    <row r="7" spans="2:5">
      <c r="B7" s="49" t="s">
        <v>107</v>
      </c>
      <c r="C7" s="50">
        <v>0</v>
      </c>
      <c r="D7" s="50">
        <f>C7*150%</f>
        <v>0</v>
      </c>
      <c r="E7" s="50">
        <f>D7*133.333%</f>
        <v>0</v>
      </c>
    </row>
    <row r="8" spans="2:5" ht="17" thickBot="1">
      <c r="B8" s="51" t="s">
        <v>108</v>
      </c>
      <c r="C8" s="52">
        <v>0</v>
      </c>
      <c r="D8" s="52">
        <v>0</v>
      </c>
      <c r="E8" s="52">
        <v>0</v>
      </c>
    </row>
    <row r="9" spans="2:5">
      <c r="B9" s="53" t="s">
        <v>109</v>
      </c>
      <c r="C9" s="54" t="str">
        <f>IF(OR(C7&lt;&gt;0,C7),C7-C8,"")</f>
        <v/>
      </c>
      <c r="D9" s="54" t="str">
        <f>IF(OR(D7&lt;&gt;0,D7),D7-D8,"")</f>
        <v/>
      </c>
      <c r="E9" s="54" t="str">
        <f>IF(OR(E7&lt;&gt;0,E7),E7-E8,"")</f>
        <v/>
      </c>
    </row>
    <row r="10" spans="2:5">
      <c r="B10" s="49"/>
      <c r="C10" s="45"/>
      <c r="D10" s="45"/>
      <c r="E10" s="45"/>
    </row>
    <row r="11" spans="2:5">
      <c r="B11" s="47" t="s">
        <v>110</v>
      </c>
      <c r="C11" s="55" t="str">
        <f>C6</f>
        <v>[Year 1]</v>
      </c>
      <c r="D11" s="55" t="str">
        <f t="shared" ref="D11:E11" si="0">D6</f>
        <v>[Year 2]</v>
      </c>
      <c r="E11" s="55" t="str">
        <f t="shared" si="0"/>
        <v>[Year 3]</v>
      </c>
    </row>
    <row r="12" spans="2:5">
      <c r="B12" s="49" t="s">
        <v>111</v>
      </c>
      <c r="C12" s="50">
        <v>0</v>
      </c>
      <c r="D12" s="50">
        <v>0</v>
      </c>
      <c r="E12" s="50">
        <v>0</v>
      </c>
    </row>
    <row r="13" spans="2:5" ht="17" thickBot="1">
      <c r="B13" s="51" t="s">
        <v>112</v>
      </c>
      <c r="C13" s="52">
        <v>0</v>
      </c>
      <c r="D13" s="52">
        <v>0</v>
      </c>
      <c r="E13" s="52">
        <v>0</v>
      </c>
    </row>
    <row r="14" spans="2:5">
      <c r="B14" s="53" t="s">
        <v>113</v>
      </c>
      <c r="C14" s="56" t="str">
        <f>IF(OR(SUM(C12)&lt;&gt;0,C13),C12+C13,"")</f>
        <v/>
      </c>
      <c r="D14" s="56" t="str">
        <f t="shared" ref="D14:E14" si="1">IF(OR(SUM(D12)&lt;&gt;0,D13),D12+D13,"")</f>
        <v/>
      </c>
      <c r="E14" s="56" t="str">
        <f t="shared" si="1"/>
        <v/>
      </c>
    </row>
    <row r="15" spans="2:5" ht="17" thickBot="1">
      <c r="B15" s="51" t="s">
        <v>114</v>
      </c>
      <c r="C15" s="52">
        <v>0</v>
      </c>
      <c r="D15" s="52">
        <v>0</v>
      </c>
      <c r="E15" s="52">
        <v>0</v>
      </c>
    </row>
    <row r="16" spans="2:5">
      <c r="B16" s="53" t="s">
        <v>115</v>
      </c>
      <c r="C16" s="54" t="str">
        <f>IF(OR(SUM(C14)&lt;&gt;0,C15),C14-C15,"")</f>
        <v/>
      </c>
      <c r="D16" s="54" t="str">
        <f t="shared" ref="D16:E16" si="2">IF(OR(SUM(D14)&lt;&gt;0,D15),D14-D15,"")</f>
        <v/>
      </c>
      <c r="E16" s="54" t="str">
        <f t="shared" si="2"/>
        <v/>
      </c>
    </row>
    <row r="17" spans="2:5">
      <c r="B17" s="49"/>
      <c r="C17" s="45"/>
      <c r="D17" s="45"/>
      <c r="E17" s="45"/>
    </row>
    <row r="18" spans="2:5" ht="17" thickBot="1">
      <c r="B18" s="57" t="s">
        <v>116</v>
      </c>
      <c r="C18" s="58" t="str">
        <f>IF(OR(SUM(C9)&lt;&gt;0,SUM(C16)),SUM(C9)-SUM(C16),"")</f>
        <v/>
      </c>
      <c r="D18" s="58" t="str">
        <f t="shared" ref="D18:E18" si="3">IF(OR(SUM(D9)&lt;&gt;0,SUM(D16)),SUM(D9)-SUM(D16),"")</f>
        <v/>
      </c>
      <c r="E18" s="58" t="str">
        <f t="shared" si="3"/>
        <v/>
      </c>
    </row>
    <row r="19" spans="2:5" ht="17" thickTop="1">
      <c r="B19" s="49"/>
      <c r="C19" s="45"/>
      <c r="D19" s="45"/>
      <c r="E19" s="45"/>
    </row>
    <row r="20" spans="2:5">
      <c r="B20" s="47" t="s">
        <v>117</v>
      </c>
      <c r="C20" s="55" t="str">
        <f>C6</f>
        <v>[Year 1]</v>
      </c>
      <c r="D20" s="55" t="str">
        <f t="shared" ref="D20:E20" si="4">D6</f>
        <v>[Year 2]</v>
      </c>
      <c r="E20" s="55" t="str">
        <f t="shared" si="4"/>
        <v>[Year 3]</v>
      </c>
    </row>
    <row r="21" spans="2:5">
      <c r="B21" s="49" t="s">
        <v>118</v>
      </c>
      <c r="C21" s="45"/>
      <c r="D21" s="45"/>
      <c r="E21" s="45"/>
    </row>
    <row r="22" spans="2:5">
      <c r="B22" s="51" t="s">
        <v>119</v>
      </c>
      <c r="C22" s="50">
        <v>0</v>
      </c>
      <c r="D22" s="50">
        <v>0</v>
      </c>
      <c r="E22" s="50">
        <v>0</v>
      </c>
    </row>
    <row r="23" spans="2:5">
      <c r="B23" s="51" t="s">
        <v>120</v>
      </c>
      <c r="C23" s="50">
        <v>0</v>
      </c>
      <c r="D23" s="50">
        <v>0</v>
      </c>
      <c r="E23" s="50">
        <v>0</v>
      </c>
    </row>
    <row r="24" spans="2:5">
      <c r="B24" s="51" t="s">
        <v>121</v>
      </c>
      <c r="C24" s="50">
        <v>0</v>
      </c>
      <c r="D24" s="50">
        <v>0</v>
      </c>
      <c r="E24" s="50">
        <v>0</v>
      </c>
    </row>
    <row r="25" spans="2:5">
      <c r="B25" s="51" t="s">
        <v>122</v>
      </c>
      <c r="C25" s="50">
        <v>0</v>
      </c>
      <c r="D25" s="50">
        <v>0</v>
      </c>
      <c r="E25" s="50">
        <v>0</v>
      </c>
    </row>
    <row r="26" spans="2:5" ht="17" thickBot="1">
      <c r="B26" s="51" t="s">
        <v>123</v>
      </c>
      <c r="C26" s="52">
        <v>0</v>
      </c>
      <c r="D26" s="52">
        <v>0</v>
      </c>
      <c r="E26" s="52">
        <v>0</v>
      </c>
    </row>
    <row r="27" spans="2:5">
      <c r="B27" s="53" t="s">
        <v>124</v>
      </c>
      <c r="C27" s="54" t="str">
        <f>IF(SUM(C22:C26),SUM(C22:C26),"")</f>
        <v/>
      </c>
      <c r="D27" s="54" t="str">
        <f t="shared" ref="D27:E27" si="5">IF(SUM(D22:D26),SUM(D22:D26),"")</f>
        <v/>
      </c>
      <c r="E27" s="54" t="str">
        <f t="shared" si="5"/>
        <v/>
      </c>
    </row>
    <row r="28" spans="2:5">
      <c r="B28" s="49"/>
      <c r="C28" s="45"/>
      <c r="D28" s="45"/>
      <c r="E28" s="45"/>
    </row>
    <row r="29" spans="2:5">
      <c r="B29" s="47" t="s">
        <v>125</v>
      </c>
      <c r="C29" s="55" t="str">
        <f>C6</f>
        <v>[Year 1]</v>
      </c>
      <c r="D29" s="55" t="str">
        <f t="shared" ref="D29:E29" si="6">D6</f>
        <v>[Year 2]</v>
      </c>
      <c r="E29" s="55" t="str">
        <f t="shared" si="6"/>
        <v>[Year 3]</v>
      </c>
    </row>
    <row r="30" spans="2:5">
      <c r="B30" s="51" t="s">
        <v>119</v>
      </c>
      <c r="C30" s="50">
        <v>0</v>
      </c>
      <c r="D30" s="50">
        <v>0</v>
      </c>
      <c r="E30" s="50">
        <v>0</v>
      </c>
    </row>
    <row r="31" spans="2:5">
      <c r="B31" s="51" t="s">
        <v>126</v>
      </c>
      <c r="C31" s="50">
        <v>0</v>
      </c>
      <c r="D31" s="50">
        <v>0</v>
      </c>
      <c r="E31" s="50">
        <v>0</v>
      </c>
    </row>
    <row r="32" spans="2:5">
      <c r="B32" s="51" t="s">
        <v>127</v>
      </c>
      <c r="C32" s="50">
        <v>0</v>
      </c>
      <c r="D32" s="50">
        <v>0</v>
      </c>
      <c r="E32" s="50">
        <v>0</v>
      </c>
    </row>
    <row r="33" spans="2:5">
      <c r="B33" s="51" t="s">
        <v>128</v>
      </c>
      <c r="C33" s="50">
        <v>0</v>
      </c>
      <c r="D33" s="50">
        <v>0</v>
      </c>
      <c r="E33" s="50">
        <v>0</v>
      </c>
    </row>
    <row r="34" spans="2:5">
      <c r="B34" s="51" t="s">
        <v>129</v>
      </c>
      <c r="C34" s="50">
        <v>0</v>
      </c>
      <c r="D34" s="50">
        <v>0</v>
      </c>
      <c r="E34" s="50">
        <v>0</v>
      </c>
    </row>
    <row r="35" spans="2:5">
      <c r="B35" s="51" t="s">
        <v>130</v>
      </c>
      <c r="C35" s="50">
        <v>0</v>
      </c>
      <c r="D35" s="50">
        <v>0</v>
      </c>
      <c r="E35" s="50">
        <v>0</v>
      </c>
    </row>
    <row r="36" spans="2:5">
      <c r="B36" s="51" t="s">
        <v>81</v>
      </c>
      <c r="C36" s="50">
        <v>0</v>
      </c>
      <c r="D36" s="50">
        <v>0</v>
      </c>
      <c r="E36" s="50">
        <v>0</v>
      </c>
    </row>
    <row r="37" spans="2:5">
      <c r="B37" s="51" t="s">
        <v>131</v>
      </c>
      <c r="C37" s="50">
        <v>0</v>
      </c>
      <c r="D37" s="50">
        <v>0</v>
      </c>
      <c r="E37" s="50">
        <v>0</v>
      </c>
    </row>
    <row r="38" spans="2:5">
      <c r="B38" s="51" t="s">
        <v>132</v>
      </c>
      <c r="C38" s="50">
        <v>0</v>
      </c>
      <c r="D38" s="50">
        <v>0</v>
      </c>
      <c r="E38" s="50">
        <v>0</v>
      </c>
    </row>
    <row r="39" spans="2:5">
      <c r="B39" s="51" t="s">
        <v>133</v>
      </c>
      <c r="C39" s="50">
        <v>0</v>
      </c>
      <c r="D39" s="50">
        <v>0</v>
      </c>
      <c r="E39" s="50">
        <v>0</v>
      </c>
    </row>
    <row r="40" spans="2:5">
      <c r="B40" s="51" t="s">
        <v>134</v>
      </c>
      <c r="C40" s="50">
        <v>0</v>
      </c>
      <c r="D40" s="50">
        <v>0</v>
      </c>
      <c r="E40" s="50">
        <v>0</v>
      </c>
    </row>
    <row r="41" spans="2:5">
      <c r="B41" s="51" t="s">
        <v>135</v>
      </c>
      <c r="C41" s="50">
        <v>0</v>
      </c>
      <c r="D41" s="50">
        <v>0</v>
      </c>
      <c r="E41" s="50">
        <v>0</v>
      </c>
    </row>
    <row r="42" spans="2:5" ht="17" thickBot="1">
      <c r="B42" s="51" t="s">
        <v>136</v>
      </c>
      <c r="C42" s="52">
        <v>0</v>
      </c>
      <c r="D42" s="52">
        <v>0</v>
      </c>
      <c r="E42" s="52">
        <v>0</v>
      </c>
    </row>
    <row r="43" spans="2:5">
      <c r="B43" s="53" t="s">
        <v>137</v>
      </c>
      <c r="C43" s="59" t="str">
        <f>IF(SUM(C30:C42),SUM(C30:C42),"")</f>
        <v/>
      </c>
      <c r="D43" s="59" t="str">
        <f>IF(SUM(D30:D42),SUM(D30:D42),"")</f>
        <v/>
      </c>
      <c r="E43" s="59" t="str">
        <f>IF(SUM(E30:E42),SUM(E30:E42),"")</f>
        <v/>
      </c>
    </row>
    <row r="44" spans="2:5">
      <c r="B44" s="49"/>
      <c r="C44" s="45"/>
      <c r="D44" s="45"/>
      <c r="E44" s="45"/>
    </row>
    <row r="45" spans="2:5" ht="17" thickBot="1">
      <c r="B45" s="57" t="s">
        <v>138</v>
      </c>
      <c r="C45" s="60" t="str">
        <f>IF(OR(SUM(C27)&lt;&gt;0,SUM(C43)),SUM(C27)+SUM(C43),"")</f>
        <v/>
      </c>
      <c r="D45" s="60" t="str">
        <f>IF(OR(SUM(D27)&lt;&gt;0,SUM(D43)),SUM(D27)+SUM(D43),"")</f>
        <v/>
      </c>
      <c r="E45" s="60" t="str">
        <f>IF(OR(SUM(E27)&lt;&gt;0,SUM(E43)),SUM(E27)+SUM(E43),"")</f>
        <v/>
      </c>
    </row>
    <row r="46" spans="2:5" ht="17" thickTop="1">
      <c r="B46" s="49"/>
      <c r="C46" s="45"/>
      <c r="D46" s="45"/>
      <c r="E46" s="45"/>
    </row>
    <row r="47" spans="2:5">
      <c r="B47" s="61" t="s">
        <v>139</v>
      </c>
      <c r="C47" s="62" t="str">
        <f>IF(OR(SUM(C18)&lt;&gt;0,C45),SUM(C18)-SUM(C45),"")</f>
        <v/>
      </c>
      <c r="D47" s="62" t="str">
        <f>IF(OR(SUM(D18)&lt;&gt;0,D45),SUM(D18)-SUM(D45),"")</f>
        <v/>
      </c>
      <c r="E47" s="62" t="str">
        <f>IF(OR(SUM(E18)&lt;&gt;0,E45),SUM(E18)-SUM(E45),"")</f>
        <v/>
      </c>
    </row>
    <row r="48" spans="2:5" ht="17" thickBot="1">
      <c r="B48" s="66" t="s">
        <v>140</v>
      </c>
      <c r="C48" s="67" t="e">
        <f>IF(C47&gt;=0,C47*0.2,"0")</f>
        <v>#VALUE!</v>
      </c>
      <c r="D48" s="67" t="e">
        <f t="shared" ref="D48:E48" si="7">IF(D47&gt;=0,D47*0.2,"0")</f>
        <v>#VALUE!</v>
      </c>
      <c r="E48" s="67" t="e">
        <f t="shared" si="7"/>
        <v>#VALUE!</v>
      </c>
    </row>
    <row r="49" spans="2:5">
      <c r="B49" s="53" t="s">
        <v>141</v>
      </c>
      <c r="C49" s="56" t="e">
        <f>IF(OR(SUM(C47)&lt;&gt;0,C48),C47-C48,"")</f>
        <v>#VALUE!</v>
      </c>
      <c r="D49" s="56" t="e">
        <f t="shared" ref="D49:E49" si="8">IF(OR(SUM(D47)&lt;&gt;0,D48),D47-D48,"")</f>
        <v>#VALUE!</v>
      </c>
      <c r="E49" s="56" t="e">
        <f t="shared" si="8"/>
        <v>#VALUE!</v>
      </c>
    </row>
    <row r="50" spans="2:5">
      <c r="B50" s="49"/>
      <c r="C50" s="45"/>
      <c r="D50" s="45"/>
      <c r="E50" s="45"/>
    </row>
    <row r="51" spans="2:5">
      <c r="B51" s="49" t="s">
        <v>142</v>
      </c>
      <c r="C51" s="50">
        <v>0</v>
      </c>
      <c r="D51" s="50">
        <v>0</v>
      </c>
      <c r="E51" s="50">
        <v>0</v>
      </c>
    </row>
    <row r="52" spans="2:5" ht="17" thickBot="1">
      <c r="B52" s="49" t="s">
        <v>143</v>
      </c>
      <c r="C52" s="52">
        <v>0</v>
      </c>
      <c r="D52" s="52">
        <v>0</v>
      </c>
      <c r="E52" s="52">
        <v>0</v>
      </c>
    </row>
    <row r="53" spans="2:5">
      <c r="B53" s="53" t="s">
        <v>144</v>
      </c>
      <c r="C53" s="59" t="e">
        <f>IF(OR(OR(SUM(C49)&lt;&gt;0,C51),C52),C49+C51-C52,"")</f>
        <v>#VALUE!</v>
      </c>
      <c r="D53" s="59" t="e">
        <f>IF(OR(OR(SUM(D49)&lt;&gt;0,D51),D52),D49+D51-D52,"")</f>
        <v>#VALUE!</v>
      </c>
      <c r="E53" s="59" t="e">
        <f t="shared" ref="E53" si="9">IF(OR(OR(SUM(E49)&lt;&gt;0,E51),E52),E49+E51-E52,"")</f>
        <v>#VALUE!</v>
      </c>
    </row>
  </sheetData>
  <mergeCells count="1">
    <mergeCell ref="D1:E1"/>
  </mergeCells>
  <pageMargins left="0.4" right="0.4" top="0.4" bottom="0.4" header="0" footer="0"/>
  <pageSetup scale="85"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608F-BC77-574D-B0E4-AB3EF143AD5C}">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8" customWidth="1"/>
    <col min="2" max="2" width="88.33203125" style="68" customWidth="1"/>
    <col min="3" max="16384" width="10.83203125" style="68"/>
  </cols>
  <sheetData>
    <row r="1" spans="2:2" ht="20" customHeight="1"/>
    <row r="2" spans="2:2" ht="105" customHeight="1">
      <c r="B2" s="69" t="s">
        <v>176</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C577-1B04-4249-8BC7-A927D65B64E6}">
  <sheetPr>
    <tabColor theme="3" tint="0.79998168889431442"/>
    <pageSetUpPr fitToPage="1"/>
  </sheetPr>
  <dimension ref="B1:B3"/>
  <sheetViews>
    <sheetView showGridLines="0" workbookViewId="0">
      <selection activeCell="K25" sqref="K25"/>
    </sheetView>
  </sheetViews>
  <sheetFormatPr baseColWidth="10" defaultColWidth="10.6640625" defaultRowHeight="16"/>
  <cols>
    <col min="1" max="1" width="3.33203125" customWidth="1"/>
    <col min="2" max="2" width="93.83203125" customWidth="1"/>
    <col min="3" max="3" width="3.33203125" customWidth="1"/>
  </cols>
  <sheetData>
    <row r="1" spans="2:2" ht="35" customHeight="1">
      <c r="B1" s="85" t="s">
        <v>1</v>
      </c>
    </row>
    <row r="2" spans="2:2" ht="35" customHeight="1">
      <c r="B2" s="169" t="s">
        <v>240</v>
      </c>
    </row>
    <row r="3" spans="2:2" ht="409" customHeight="1" thickBot="1">
      <c r="B3" s="170"/>
    </row>
  </sheetData>
  <pageMargins left="0.4" right="0.4" top="0.4" bottom="0.4" header="0" footer="0"/>
  <pageSetup scale="9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BF9E-BACE-3E4D-AE54-0081FCF91A1C}">
  <sheetPr>
    <tabColor theme="2" tint="-9.9978637043366805E-2"/>
    <pageSetUpPr fitToPage="1"/>
  </sheetPr>
  <dimension ref="B1:D6"/>
  <sheetViews>
    <sheetView showGridLines="0" workbookViewId="0">
      <selection activeCell="K36" sqref="K36"/>
    </sheetView>
  </sheetViews>
  <sheetFormatPr baseColWidth="10" defaultColWidth="10.6640625" defaultRowHeight="16"/>
  <cols>
    <col min="1" max="1" width="3.33203125" customWidth="1"/>
    <col min="2" max="2" width="93.83203125" customWidth="1"/>
    <col min="3" max="3" width="3.33203125" customWidth="1"/>
  </cols>
  <sheetData>
    <row r="1" spans="2:4" ht="35" customHeight="1">
      <c r="B1" s="85" t="s">
        <v>3</v>
      </c>
      <c r="C1" s="24"/>
      <c r="D1" s="24"/>
    </row>
    <row r="2" spans="2:4" ht="35" customHeight="1">
      <c r="B2" s="169" t="s">
        <v>2</v>
      </c>
      <c r="C2" s="24"/>
      <c r="D2" s="24"/>
    </row>
    <row r="3" spans="2:4" ht="250" customHeight="1" thickBot="1">
      <c r="B3" s="170"/>
    </row>
    <row r="5" spans="2:4" ht="35" customHeight="1">
      <c r="B5" s="85" t="s">
        <v>174</v>
      </c>
      <c r="C5" s="24"/>
      <c r="D5" s="24"/>
    </row>
    <row r="6" spans="2:4" ht="250" customHeight="1" thickBot="1">
      <c r="B6" s="171"/>
    </row>
  </sheetData>
  <pageMargins left="0.4" right="0.4" top="0.4" bottom="0.4" header="0" footer="0"/>
  <pageSetup scale="9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2C8-C2A4-7E4D-BC30-9C2B7CFD53F6}">
  <sheetPr>
    <tabColor theme="3" tint="0.79998168889431442"/>
    <pageSetUpPr fitToPage="1"/>
  </sheetPr>
  <dimension ref="A1:H26"/>
  <sheetViews>
    <sheetView showGridLines="0" workbookViewId="0">
      <selection activeCell="K48" sqref="K48"/>
    </sheetView>
  </sheetViews>
  <sheetFormatPr baseColWidth="10" defaultColWidth="10.6640625" defaultRowHeight="16"/>
  <cols>
    <col min="1" max="1" width="3.33203125" customWidth="1"/>
    <col min="2" max="2" width="5.83203125" customWidth="1"/>
    <col min="3" max="3" width="57.83203125" customWidth="1"/>
    <col min="4" max="4" width="20.83203125" customWidth="1"/>
    <col min="5" max="5" width="3.33203125" customWidth="1"/>
    <col min="6" max="6" width="5.83203125" customWidth="1"/>
    <col min="7" max="7" width="57.83203125" customWidth="1"/>
    <col min="8" max="8" width="20.83203125" customWidth="1"/>
    <col min="9" max="9" width="3.33203125" customWidth="1"/>
  </cols>
  <sheetData>
    <row r="1" spans="1:8" ht="40" customHeight="1">
      <c r="A1" s="190"/>
      <c r="B1" s="215" t="s">
        <v>239</v>
      </c>
      <c r="C1" s="214"/>
      <c r="D1" s="214"/>
      <c r="E1" s="190"/>
      <c r="F1" s="190"/>
      <c r="G1" s="190"/>
      <c r="H1" s="190"/>
    </row>
    <row r="2" spans="1:8" ht="23" customHeight="1">
      <c r="A2" s="190"/>
      <c r="B2" s="213"/>
      <c r="C2" s="212" t="s">
        <v>238</v>
      </c>
      <c r="D2" s="211"/>
      <c r="E2" s="190"/>
      <c r="F2" s="213"/>
      <c r="G2" s="212" t="s">
        <v>238</v>
      </c>
      <c r="H2" s="211"/>
    </row>
    <row r="3" spans="1:8" ht="23" customHeight="1">
      <c r="A3" s="190"/>
      <c r="B3" s="210"/>
      <c r="C3" s="209" t="s">
        <v>237</v>
      </c>
      <c r="D3" s="208" t="s">
        <v>232</v>
      </c>
      <c r="E3" s="190"/>
      <c r="F3" s="210"/>
      <c r="G3" s="209" t="s">
        <v>236</v>
      </c>
      <c r="H3" s="208" t="s">
        <v>232</v>
      </c>
    </row>
    <row r="4" spans="1:8" ht="35" customHeight="1">
      <c r="A4" s="190"/>
      <c r="B4" s="207">
        <v>1</v>
      </c>
      <c r="C4" s="206"/>
      <c r="D4" s="202"/>
      <c r="E4" s="190"/>
      <c r="F4" s="207">
        <v>1</v>
      </c>
      <c r="G4" s="206"/>
      <c r="H4" s="202"/>
    </row>
    <row r="5" spans="1:8" ht="35" customHeight="1">
      <c r="A5" s="190"/>
      <c r="B5" s="205">
        <f t="shared" ref="B5:B13" si="0">B4+1</f>
        <v>2</v>
      </c>
      <c r="C5" s="204"/>
      <c r="D5" s="203"/>
      <c r="E5" s="190"/>
      <c r="F5" s="205">
        <f t="shared" ref="F5:F13" si="1">F4+1</f>
        <v>2</v>
      </c>
      <c r="G5" s="204"/>
      <c r="H5" s="203"/>
    </row>
    <row r="6" spans="1:8" ht="35" customHeight="1">
      <c r="A6" s="190"/>
      <c r="B6" s="192">
        <f t="shared" si="0"/>
        <v>3</v>
      </c>
      <c r="C6" s="92"/>
      <c r="D6" s="202"/>
      <c r="E6" s="190"/>
      <c r="F6" s="192">
        <f t="shared" si="1"/>
        <v>3</v>
      </c>
      <c r="G6" s="92"/>
      <c r="H6" s="202"/>
    </row>
    <row r="7" spans="1:8" ht="35" customHeight="1">
      <c r="A7" s="190"/>
      <c r="B7" s="205">
        <f t="shared" si="0"/>
        <v>4</v>
      </c>
      <c r="C7" s="204"/>
      <c r="D7" s="203"/>
      <c r="E7" s="190"/>
      <c r="F7" s="205">
        <f t="shared" si="1"/>
        <v>4</v>
      </c>
      <c r="G7" s="204"/>
      <c r="H7" s="203"/>
    </row>
    <row r="8" spans="1:8" ht="35" customHeight="1">
      <c r="A8" s="190"/>
      <c r="B8" s="192">
        <f t="shared" si="0"/>
        <v>5</v>
      </c>
      <c r="C8" s="92"/>
      <c r="D8" s="202"/>
      <c r="E8" s="190"/>
      <c r="F8" s="192">
        <f t="shared" si="1"/>
        <v>5</v>
      </c>
      <c r="G8" s="92"/>
      <c r="H8" s="202"/>
    </row>
    <row r="9" spans="1:8" ht="35" customHeight="1">
      <c r="A9" s="190"/>
      <c r="B9" s="205">
        <f t="shared" si="0"/>
        <v>6</v>
      </c>
      <c r="C9" s="204"/>
      <c r="D9" s="203"/>
      <c r="E9" s="190"/>
      <c r="F9" s="205">
        <f t="shared" si="1"/>
        <v>6</v>
      </c>
      <c r="G9" s="204"/>
      <c r="H9" s="203"/>
    </row>
    <row r="10" spans="1:8" ht="35" customHeight="1">
      <c r="A10" s="190"/>
      <c r="B10" s="192">
        <f t="shared" si="0"/>
        <v>7</v>
      </c>
      <c r="C10" s="92"/>
      <c r="D10" s="202"/>
      <c r="E10" s="190"/>
      <c r="F10" s="192">
        <f t="shared" si="1"/>
        <v>7</v>
      </c>
      <c r="G10" s="92"/>
      <c r="H10" s="202"/>
    </row>
    <row r="11" spans="1:8" ht="35" customHeight="1">
      <c r="A11" s="190"/>
      <c r="B11" s="205">
        <f t="shared" si="0"/>
        <v>8</v>
      </c>
      <c r="C11" s="204"/>
      <c r="D11" s="203"/>
      <c r="E11" s="190"/>
      <c r="F11" s="205">
        <f t="shared" si="1"/>
        <v>8</v>
      </c>
      <c r="G11" s="204"/>
      <c r="H11" s="203"/>
    </row>
    <row r="12" spans="1:8" ht="35" customHeight="1">
      <c r="A12" s="190"/>
      <c r="B12" s="192">
        <f t="shared" si="0"/>
        <v>9</v>
      </c>
      <c r="C12" s="92"/>
      <c r="D12" s="202"/>
      <c r="E12" s="190"/>
      <c r="F12" s="192">
        <f t="shared" si="1"/>
        <v>9</v>
      </c>
      <c r="G12" s="92"/>
      <c r="H12" s="202"/>
    </row>
    <row r="13" spans="1:8" ht="35" customHeight="1" thickBot="1">
      <c r="A13" s="190"/>
      <c r="B13" s="173">
        <f t="shared" si="0"/>
        <v>10</v>
      </c>
      <c r="C13" s="170"/>
      <c r="D13" s="201"/>
      <c r="E13" s="190"/>
      <c r="F13" s="173">
        <f t="shared" si="1"/>
        <v>10</v>
      </c>
      <c r="G13" s="170"/>
      <c r="H13" s="201"/>
    </row>
    <row r="14" spans="1:8">
      <c r="A14" s="190"/>
      <c r="B14" s="190"/>
      <c r="C14" s="190"/>
      <c r="D14" s="190"/>
      <c r="E14" s="190"/>
      <c r="F14" s="190"/>
      <c r="G14" s="190"/>
      <c r="H14" s="190"/>
    </row>
    <row r="15" spans="1:8" ht="23" customHeight="1">
      <c r="A15" s="190"/>
      <c r="B15" s="200"/>
      <c r="C15" s="199" t="s">
        <v>235</v>
      </c>
      <c r="D15" s="198"/>
      <c r="E15" s="190"/>
      <c r="F15" s="200"/>
      <c r="G15" s="199" t="s">
        <v>235</v>
      </c>
      <c r="H15" s="198"/>
    </row>
    <row r="16" spans="1:8" ht="23" customHeight="1">
      <c r="A16" s="190"/>
      <c r="B16" s="197"/>
      <c r="C16" s="197" t="s">
        <v>234</v>
      </c>
      <c r="D16" s="196" t="s">
        <v>232</v>
      </c>
      <c r="E16" s="190"/>
      <c r="F16" s="197"/>
      <c r="G16" s="197" t="s">
        <v>233</v>
      </c>
      <c r="H16" s="196" t="s">
        <v>232</v>
      </c>
    </row>
    <row r="17" spans="1:8" ht="35" customHeight="1">
      <c r="A17" s="190"/>
      <c r="B17" s="192">
        <v>1</v>
      </c>
      <c r="C17" s="92"/>
      <c r="D17" s="191"/>
      <c r="E17" s="190"/>
      <c r="F17" s="192">
        <v>1</v>
      </c>
      <c r="G17" s="92"/>
      <c r="H17" s="191"/>
    </row>
    <row r="18" spans="1:8" ht="35" customHeight="1">
      <c r="A18" s="190"/>
      <c r="B18" s="195">
        <f t="shared" ref="B18:B26" si="2">B17+1</f>
        <v>2</v>
      </c>
      <c r="C18" s="194"/>
      <c r="D18" s="193"/>
      <c r="E18" s="190"/>
      <c r="F18" s="195">
        <f t="shared" ref="F18:F26" si="3">F17+1</f>
        <v>2</v>
      </c>
      <c r="G18" s="194"/>
      <c r="H18" s="193"/>
    </row>
    <row r="19" spans="1:8" ht="35" customHeight="1">
      <c r="A19" s="190"/>
      <c r="B19" s="192">
        <f t="shared" si="2"/>
        <v>3</v>
      </c>
      <c r="C19" s="92"/>
      <c r="D19" s="191"/>
      <c r="E19" s="190"/>
      <c r="F19" s="192">
        <f t="shared" si="3"/>
        <v>3</v>
      </c>
      <c r="G19" s="92"/>
      <c r="H19" s="191"/>
    </row>
    <row r="20" spans="1:8" ht="35" customHeight="1">
      <c r="A20" s="190"/>
      <c r="B20" s="195">
        <f t="shared" si="2"/>
        <v>4</v>
      </c>
      <c r="C20" s="194"/>
      <c r="D20" s="193"/>
      <c r="E20" s="190"/>
      <c r="F20" s="195">
        <f t="shared" si="3"/>
        <v>4</v>
      </c>
      <c r="G20" s="194"/>
      <c r="H20" s="193"/>
    </row>
    <row r="21" spans="1:8" ht="35" customHeight="1">
      <c r="A21" s="190"/>
      <c r="B21" s="192">
        <f t="shared" si="2"/>
        <v>5</v>
      </c>
      <c r="C21" s="92"/>
      <c r="D21" s="191"/>
      <c r="E21" s="190"/>
      <c r="F21" s="192">
        <f t="shared" si="3"/>
        <v>5</v>
      </c>
      <c r="G21" s="92"/>
      <c r="H21" s="191"/>
    </row>
    <row r="22" spans="1:8" ht="35" customHeight="1">
      <c r="A22" s="190"/>
      <c r="B22" s="195">
        <f t="shared" si="2"/>
        <v>6</v>
      </c>
      <c r="C22" s="194"/>
      <c r="D22" s="193"/>
      <c r="E22" s="190"/>
      <c r="F22" s="195">
        <f t="shared" si="3"/>
        <v>6</v>
      </c>
      <c r="G22" s="194"/>
      <c r="H22" s="193"/>
    </row>
    <row r="23" spans="1:8" ht="35" customHeight="1">
      <c r="A23" s="190"/>
      <c r="B23" s="192">
        <f t="shared" si="2"/>
        <v>7</v>
      </c>
      <c r="C23" s="92"/>
      <c r="D23" s="191"/>
      <c r="E23" s="190"/>
      <c r="F23" s="192">
        <f t="shared" si="3"/>
        <v>7</v>
      </c>
      <c r="G23" s="92"/>
      <c r="H23" s="191"/>
    </row>
    <row r="24" spans="1:8" ht="35" customHeight="1">
      <c r="A24" s="190"/>
      <c r="B24" s="195">
        <f t="shared" si="2"/>
        <v>8</v>
      </c>
      <c r="C24" s="194"/>
      <c r="D24" s="193"/>
      <c r="E24" s="190"/>
      <c r="F24" s="195">
        <f t="shared" si="3"/>
        <v>8</v>
      </c>
      <c r="G24" s="194"/>
      <c r="H24" s="193"/>
    </row>
    <row r="25" spans="1:8" ht="35" customHeight="1">
      <c r="A25" s="190"/>
      <c r="B25" s="192">
        <f t="shared" si="2"/>
        <v>9</v>
      </c>
      <c r="C25" s="92"/>
      <c r="D25" s="191"/>
      <c r="E25" s="190"/>
      <c r="F25" s="192">
        <f t="shared" si="3"/>
        <v>9</v>
      </c>
      <c r="G25" s="92"/>
      <c r="H25" s="191"/>
    </row>
    <row r="26" spans="1:8" ht="35" customHeight="1" thickBot="1">
      <c r="A26" s="190"/>
      <c r="B26" s="189">
        <f t="shared" si="2"/>
        <v>10</v>
      </c>
      <c r="C26" s="171"/>
      <c r="D26" s="188"/>
      <c r="E26" s="190"/>
      <c r="F26" s="189">
        <f t="shared" si="3"/>
        <v>10</v>
      </c>
      <c r="G26" s="171"/>
      <c r="H26" s="188"/>
    </row>
  </sheetData>
  <pageMargins left="0.4" right="0.4" top="0.4" bottom="0.4" header="0" footer="0"/>
  <pageSetup scale="6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52DA-6B7D-A048-911A-F63622304319}">
  <sheetPr>
    <tabColor theme="2" tint="-9.9978637043366805E-2"/>
    <pageSetUpPr fitToPage="1"/>
  </sheetPr>
  <dimension ref="B1:D8"/>
  <sheetViews>
    <sheetView showGridLines="0" workbookViewId="0">
      <selection activeCell="J41" sqref="J41"/>
    </sheetView>
  </sheetViews>
  <sheetFormatPr baseColWidth="10" defaultColWidth="10.6640625" defaultRowHeight="16"/>
  <cols>
    <col min="1" max="1" width="3.33203125" customWidth="1"/>
    <col min="2" max="2" width="93.83203125" customWidth="1"/>
    <col min="3" max="3" width="3.33203125" customWidth="1"/>
  </cols>
  <sheetData>
    <row r="1" spans="2:4" ht="35" customHeight="1">
      <c r="B1" s="85" t="s">
        <v>227</v>
      </c>
      <c r="C1" s="24"/>
      <c r="D1" s="24"/>
    </row>
    <row r="2" spans="2:4" s="97" customFormat="1" ht="25" customHeight="1">
      <c r="B2" s="98" t="s">
        <v>228</v>
      </c>
      <c r="C2" s="99"/>
    </row>
    <row r="3" spans="2:4" ht="20" customHeight="1">
      <c r="B3" s="169" t="s">
        <v>230</v>
      </c>
      <c r="C3" s="24"/>
      <c r="D3" s="24"/>
    </row>
    <row r="4" spans="2:4" ht="250" customHeight="1" thickBot="1">
      <c r="B4" s="170"/>
    </row>
    <row r="6" spans="2:4" s="97" customFormat="1" ht="25" customHeight="1">
      <c r="B6" s="98" t="s">
        <v>229</v>
      </c>
      <c r="C6" s="99"/>
    </row>
    <row r="7" spans="2:4" ht="20" customHeight="1">
      <c r="B7" s="169" t="s">
        <v>231</v>
      </c>
      <c r="C7" s="24"/>
      <c r="D7" s="24"/>
    </row>
    <row r="8" spans="2:4" ht="250" customHeight="1" thickBot="1">
      <c r="B8" s="171"/>
    </row>
  </sheetData>
  <pageMargins left="0.4" right="0.4" top="0.4" bottom="0.4" header="0" footer="0"/>
  <pageSetup scale="9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3759A-46D5-7247-AC62-209E2ED07783}">
  <sheetPr>
    <tabColor theme="3" tint="0.79998168889431442"/>
    <pageSetUpPr fitToPage="1"/>
  </sheetPr>
  <dimension ref="B1:F26"/>
  <sheetViews>
    <sheetView showGridLines="0" workbookViewId="0">
      <selection activeCell="M53" sqref="M53"/>
    </sheetView>
  </sheetViews>
  <sheetFormatPr baseColWidth="10" defaultColWidth="10.6640625" defaultRowHeight="16"/>
  <cols>
    <col min="1" max="1" width="3.33203125" customWidth="1"/>
    <col min="2" max="2" width="21.83203125" customWidth="1"/>
    <col min="3" max="3" width="45.83203125" customWidth="1"/>
    <col min="4" max="4" width="3.33203125" customWidth="1"/>
    <col min="5" max="5" width="21.83203125" customWidth="1"/>
    <col min="6" max="6" width="45.83203125" customWidth="1"/>
    <col min="7" max="7" width="3.33203125" customWidth="1"/>
  </cols>
  <sheetData>
    <row r="1" spans="2:6" ht="35" customHeight="1">
      <c r="B1" s="85" t="s">
        <v>226</v>
      </c>
      <c r="C1" s="24"/>
      <c r="D1" s="24"/>
      <c r="E1" s="24"/>
    </row>
    <row r="2" spans="2:6" s="97" customFormat="1" ht="25" customHeight="1">
      <c r="B2" s="98" t="s">
        <v>4</v>
      </c>
      <c r="C2" s="99"/>
      <c r="D2" s="99"/>
      <c r="E2" s="98" t="s">
        <v>23</v>
      </c>
    </row>
    <row r="3" spans="2:6" ht="20" customHeight="1">
      <c r="B3" s="178" t="s">
        <v>10</v>
      </c>
      <c r="C3" s="179"/>
      <c r="D3" s="177"/>
      <c r="E3" s="184" t="s">
        <v>10</v>
      </c>
      <c r="F3" s="185"/>
    </row>
    <row r="4" spans="2:6" ht="25" customHeight="1">
      <c r="B4" s="131" t="s">
        <v>5</v>
      </c>
      <c r="C4" s="100"/>
      <c r="D4" s="49"/>
      <c r="E4" s="182" t="s">
        <v>5</v>
      </c>
      <c r="F4" s="100"/>
    </row>
    <row r="5" spans="2:6" ht="25" customHeight="1">
      <c r="B5" s="131" t="s">
        <v>6</v>
      </c>
      <c r="C5" s="100"/>
      <c r="D5" s="49"/>
      <c r="E5" s="182" t="s">
        <v>6</v>
      </c>
      <c r="F5" s="100"/>
    </row>
    <row r="6" spans="2:6" ht="25" customHeight="1">
      <c r="B6" s="131" t="s">
        <v>7</v>
      </c>
      <c r="C6" s="100"/>
      <c r="D6" s="49"/>
      <c r="E6" s="182" t="s">
        <v>7</v>
      </c>
      <c r="F6" s="100"/>
    </row>
    <row r="7" spans="2:6" ht="25" customHeight="1">
      <c r="B7" s="131" t="s">
        <v>8</v>
      </c>
      <c r="C7" s="100"/>
      <c r="D7" s="49"/>
      <c r="E7" s="182" t="s">
        <v>8</v>
      </c>
      <c r="F7" s="100"/>
    </row>
    <row r="8" spans="2:6" ht="25" customHeight="1" thickBot="1">
      <c r="B8" s="176" t="s">
        <v>9</v>
      </c>
      <c r="C8" s="102"/>
      <c r="D8" s="49"/>
      <c r="E8" s="183" t="s">
        <v>9</v>
      </c>
      <c r="F8" s="102"/>
    </row>
    <row r="9" spans="2:6" ht="20" customHeight="1">
      <c r="B9" s="180" t="s">
        <v>11</v>
      </c>
      <c r="C9" s="181"/>
      <c r="D9" s="49"/>
      <c r="E9" s="186" t="s">
        <v>11</v>
      </c>
      <c r="F9" s="187"/>
    </row>
    <row r="10" spans="2:6" ht="25" customHeight="1">
      <c r="B10" s="131" t="s">
        <v>13</v>
      </c>
      <c r="C10" s="100"/>
      <c r="D10" s="49"/>
      <c r="E10" s="182" t="s">
        <v>13</v>
      </c>
      <c r="F10" s="100"/>
    </row>
    <row r="11" spans="2:6" ht="25" customHeight="1">
      <c r="B11" s="131" t="s">
        <v>14</v>
      </c>
      <c r="C11" s="100"/>
      <c r="D11" s="49"/>
      <c r="E11" s="182" t="s">
        <v>14</v>
      </c>
      <c r="F11" s="100"/>
    </row>
    <row r="12" spans="2:6" ht="25" customHeight="1">
      <c r="B12" s="131" t="s">
        <v>15</v>
      </c>
      <c r="C12" s="100"/>
      <c r="D12" s="49"/>
      <c r="E12" s="182" t="s">
        <v>15</v>
      </c>
      <c r="F12" s="100"/>
    </row>
    <row r="13" spans="2:6" ht="25" customHeight="1">
      <c r="B13" s="131" t="s">
        <v>16</v>
      </c>
      <c r="C13" s="100"/>
      <c r="D13" s="49"/>
      <c r="E13" s="182" t="s">
        <v>16</v>
      </c>
      <c r="F13" s="100"/>
    </row>
    <row r="14" spans="2:6" ht="25" customHeight="1" thickBot="1">
      <c r="B14" s="176" t="s">
        <v>17</v>
      </c>
      <c r="C14" s="102"/>
      <c r="D14" s="49"/>
      <c r="E14" s="183" t="s">
        <v>17</v>
      </c>
      <c r="F14" s="102"/>
    </row>
    <row r="15" spans="2:6" ht="20" customHeight="1">
      <c r="B15" s="180" t="s">
        <v>12</v>
      </c>
      <c r="C15" s="181"/>
      <c r="D15" s="49"/>
      <c r="E15" s="186" t="s">
        <v>12</v>
      </c>
      <c r="F15" s="187"/>
    </row>
    <row r="16" spans="2:6" ht="25" customHeight="1">
      <c r="B16" s="131" t="s">
        <v>18</v>
      </c>
      <c r="C16" s="100"/>
      <c r="D16" s="49"/>
      <c r="E16" s="182" t="s">
        <v>18</v>
      </c>
      <c r="F16" s="100"/>
    </row>
    <row r="17" spans="2:6" ht="25" customHeight="1">
      <c r="B17" s="131" t="s">
        <v>19</v>
      </c>
      <c r="C17" s="100"/>
      <c r="D17" s="49"/>
      <c r="E17" s="182" t="s">
        <v>19</v>
      </c>
      <c r="F17" s="100"/>
    </row>
    <row r="18" spans="2:6" ht="25" customHeight="1">
      <c r="B18" s="131" t="s">
        <v>20</v>
      </c>
      <c r="C18" s="100"/>
      <c r="D18" s="49"/>
      <c r="E18" s="182" t="s">
        <v>20</v>
      </c>
      <c r="F18" s="100"/>
    </row>
    <row r="19" spans="2:6" ht="25" customHeight="1">
      <c r="B19" s="131" t="s">
        <v>21</v>
      </c>
      <c r="C19" s="100"/>
      <c r="D19" s="49"/>
      <c r="E19" s="182" t="s">
        <v>21</v>
      </c>
      <c r="F19" s="100"/>
    </row>
    <row r="20" spans="2:6" ht="25" customHeight="1" thickBot="1">
      <c r="B20" s="176" t="s">
        <v>22</v>
      </c>
      <c r="C20" s="102"/>
      <c r="D20" s="49"/>
      <c r="E20" s="183" t="s">
        <v>22</v>
      </c>
      <c r="F20" s="102"/>
    </row>
    <row r="21" spans="2:6" ht="20" customHeight="1">
      <c r="B21" s="180" t="s">
        <v>24</v>
      </c>
      <c r="C21" s="181"/>
      <c r="D21" s="49"/>
      <c r="E21" s="186" t="s">
        <v>24</v>
      </c>
      <c r="F21" s="187"/>
    </row>
    <row r="22" spans="2:6" ht="25" customHeight="1">
      <c r="B22" s="131" t="s">
        <v>25</v>
      </c>
      <c r="C22" s="100"/>
      <c r="D22" s="49"/>
      <c r="E22" s="182" t="s">
        <v>25</v>
      </c>
      <c r="F22" s="100"/>
    </row>
    <row r="23" spans="2:6" ht="25" customHeight="1">
      <c r="B23" s="131" t="s">
        <v>26</v>
      </c>
      <c r="C23" s="100"/>
      <c r="D23" s="49"/>
      <c r="E23" s="182" t="s">
        <v>26</v>
      </c>
      <c r="F23" s="100"/>
    </row>
    <row r="24" spans="2:6" ht="25" customHeight="1">
      <c r="B24" s="131" t="s">
        <v>27</v>
      </c>
      <c r="C24" s="100"/>
      <c r="D24" s="49"/>
      <c r="E24" s="182" t="s">
        <v>27</v>
      </c>
      <c r="F24" s="100"/>
    </row>
    <row r="25" spans="2:6" ht="25" customHeight="1">
      <c r="B25" s="131" t="s">
        <v>28</v>
      </c>
      <c r="C25" s="100"/>
      <c r="D25" s="49"/>
      <c r="E25" s="182" t="s">
        <v>28</v>
      </c>
      <c r="F25" s="100"/>
    </row>
    <row r="26" spans="2:6" ht="25" customHeight="1" thickBot="1">
      <c r="B26" s="176" t="s">
        <v>29</v>
      </c>
      <c r="C26" s="102"/>
      <c r="D26" s="49"/>
      <c r="E26" s="183" t="s">
        <v>29</v>
      </c>
      <c r="F26" s="102"/>
    </row>
  </sheetData>
  <pageMargins left="0.4" right="0.4" top="0.4" bottom="0.4" header="0" footer="0"/>
  <pageSetup scale="87"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C5B6-8BB1-2241-9A90-4B92481D0383}">
  <sheetPr>
    <tabColor theme="2" tint="-9.9978637043366805E-2"/>
    <pageSetUpPr fitToPage="1"/>
  </sheetPr>
  <dimension ref="B1:C12"/>
  <sheetViews>
    <sheetView showGridLines="0" zoomScaleNormal="100" workbookViewId="0">
      <selection activeCell="J41" sqref="J41"/>
    </sheetView>
  </sheetViews>
  <sheetFormatPr baseColWidth="10" defaultColWidth="10.6640625" defaultRowHeight="16"/>
  <cols>
    <col min="1" max="1" width="3.33203125" customWidth="1"/>
    <col min="2" max="2" width="30.83203125" customWidth="1"/>
    <col min="3" max="3" width="60.83203125" customWidth="1"/>
    <col min="4" max="4" width="3.33203125" customWidth="1"/>
  </cols>
  <sheetData>
    <row r="1" spans="2:3" ht="35" customHeight="1">
      <c r="B1" s="85" t="s">
        <v>223</v>
      </c>
      <c r="C1" s="24"/>
    </row>
    <row r="2" spans="2:3" s="97" customFormat="1" ht="25" customHeight="1">
      <c r="B2" s="98" t="s">
        <v>152</v>
      </c>
      <c r="C2" s="99"/>
    </row>
    <row r="3" spans="2:3" ht="35" customHeight="1">
      <c r="B3" s="222" t="s">
        <v>224</v>
      </c>
      <c r="C3" s="222"/>
    </row>
    <row r="4" spans="2:3" ht="250" customHeight="1" thickBot="1">
      <c r="B4" s="223"/>
      <c r="C4" s="223"/>
    </row>
    <row r="6" spans="2:3" s="97" customFormat="1" ht="25" customHeight="1">
      <c r="B6" s="98" t="s">
        <v>153</v>
      </c>
      <c r="C6" s="99"/>
    </row>
    <row r="7" spans="2:3" ht="20" customHeight="1">
      <c r="B7" s="104" t="s">
        <v>225</v>
      </c>
      <c r="C7" s="86" t="s">
        <v>184</v>
      </c>
    </row>
    <row r="8" spans="2:3" ht="60" customHeight="1">
      <c r="B8" s="131" t="s">
        <v>154</v>
      </c>
      <c r="C8" s="100"/>
    </row>
    <row r="9" spans="2:3" ht="60" customHeight="1">
      <c r="B9" s="131" t="s">
        <v>155</v>
      </c>
      <c r="C9" s="100"/>
    </row>
    <row r="10" spans="2:3" ht="60" customHeight="1">
      <c r="B10" s="131" t="s">
        <v>156</v>
      </c>
      <c r="C10" s="100"/>
    </row>
    <row r="11" spans="2:3" ht="60" customHeight="1">
      <c r="B11" s="131" t="s">
        <v>157</v>
      </c>
      <c r="C11" s="100"/>
    </row>
    <row r="12" spans="2:3" ht="60" customHeight="1" thickBot="1">
      <c r="B12" s="176" t="s">
        <v>158</v>
      </c>
      <c r="C12" s="102"/>
    </row>
  </sheetData>
  <mergeCells count="2">
    <mergeCell ref="B3:C3"/>
    <mergeCell ref="B4:C4"/>
  </mergeCells>
  <pageMargins left="0.4" right="0.4" top="0.4" bottom="0.4" header="0" footer="0"/>
  <pageSetup scale="9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ED57-AD8F-724D-8691-BDE464F1B852}">
  <sheetPr>
    <tabColor theme="3" tint="0.79998168889431442"/>
    <pageSetUpPr fitToPage="1"/>
  </sheetPr>
  <dimension ref="B1:F8"/>
  <sheetViews>
    <sheetView showGridLines="0" workbookViewId="0">
      <selection activeCell="O32" sqref="O32"/>
    </sheetView>
  </sheetViews>
  <sheetFormatPr baseColWidth="10" defaultColWidth="10.6640625" defaultRowHeight="16"/>
  <cols>
    <col min="1" max="1" width="3.33203125" customWidth="1"/>
    <col min="2" max="2" width="28.83203125" customWidth="1"/>
    <col min="3" max="3" width="3.33203125" customWidth="1"/>
    <col min="4" max="4" width="28.83203125" customWidth="1"/>
    <col min="5" max="5" width="3.33203125" customWidth="1"/>
    <col min="6" max="6" width="28.83203125" customWidth="1"/>
    <col min="7" max="7" width="3.33203125" customWidth="1"/>
  </cols>
  <sheetData>
    <row r="1" spans="2:6" ht="35" customHeight="1">
      <c r="B1" s="85" t="s">
        <v>222</v>
      </c>
      <c r="C1" s="24"/>
      <c r="D1" s="24"/>
    </row>
    <row r="2" spans="2:6" ht="20" customHeight="1">
      <c r="B2" s="222" t="s">
        <v>159</v>
      </c>
      <c r="C2" s="222"/>
      <c r="D2" s="222"/>
      <c r="E2" s="222"/>
      <c r="F2" s="222"/>
    </row>
    <row r="3" spans="2:6" ht="250" customHeight="1" thickBot="1">
      <c r="B3" s="223"/>
      <c r="C3" s="223"/>
      <c r="D3" s="223"/>
      <c r="E3" s="223"/>
      <c r="F3" s="223"/>
    </row>
    <row r="4" spans="2:6">
      <c r="B4" s="172"/>
      <c r="C4" s="172"/>
      <c r="D4" s="172"/>
      <c r="E4" s="172"/>
      <c r="F4" s="172"/>
    </row>
    <row r="5" spans="2:6" ht="20" customHeight="1">
      <c r="B5" s="224" t="s">
        <v>160</v>
      </c>
      <c r="C5" s="224"/>
      <c r="D5" s="224"/>
      <c r="E5" s="224"/>
      <c r="F5" s="224"/>
    </row>
    <row r="6" spans="2:6" ht="200" customHeight="1" thickBot="1">
      <c r="B6" s="174" t="s">
        <v>161</v>
      </c>
      <c r="C6" s="172"/>
      <c r="D6" s="174" t="s">
        <v>162</v>
      </c>
      <c r="E6" s="172"/>
      <c r="F6" s="174" t="s">
        <v>163</v>
      </c>
    </row>
    <row r="7" spans="2:6">
      <c r="B7" s="172"/>
      <c r="C7" s="172"/>
      <c r="D7" s="172"/>
      <c r="E7" s="172"/>
      <c r="F7" s="172"/>
    </row>
    <row r="8" spans="2:6" ht="200" customHeight="1" thickBot="1">
      <c r="B8" s="175" t="s">
        <v>164</v>
      </c>
      <c r="C8" s="172"/>
      <c r="D8" s="175" t="s">
        <v>165</v>
      </c>
      <c r="E8" s="172"/>
      <c r="F8" s="175" t="s">
        <v>166</v>
      </c>
    </row>
  </sheetData>
  <mergeCells count="3">
    <mergeCell ref="B3:F3"/>
    <mergeCell ref="B2:F2"/>
    <mergeCell ref="B5:F5"/>
  </mergeCells>
  <pageMargins left="0.4" right="0.4" top="0.4" bottom="0.4" header="0" footer="0"/>
  <pageSetup scale="97"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BB43-72FD-8B47-8556-97D4C4A55E3F}">
  <sheetPr>
    <tabColor theme="2" tint="-9.9978637043366805E-2"/>
    <pageSetUpPr fitToPage="1"/>
  </sheetPr>
  <dimension ref="B1:D7"/>
  <sheetViews>
    <sheetView showGridLines="0" workbookViewId="0">
      <selection activeCell="I35" sqref="I35"/>
    </sheetView>
  </sheetViews>
  <sheetFormatPr baseColWidth="10" defaultColWidth="10.6640625" defaultRowHeight="16"/>
  <cols>
    <col min="1" max="1" width="3.33203125" customWidth="1"/>
    <col min="2" max="2" width="93.83203125" customWidth="1"/>
    <col min="3" max="3" width="3.33203125" customWidth="1"/>
  </cols>
  <sheetData>
    <row r="1" spans="2:4" ht="35" customHeight="1">
      <c r="B1" s="85" t="s">
        <v>167</v>
      </c>
      <c r="C1" s="24"/>
      <c r="D1" s="24"/>
    </row>
    <row r="2" spans="2:4" ht="20" customHeight="1">
      <c r="B2" s="169" t="s">
        <v>169</v>
      </c>
      <c r="C2" s="24"/>
      <c r="D2" s="24"/>
    </row>
    <row r="3" spans="2:4" ht="250" customHeight="1" thickBot="1">
      <c r="B3" s="170"/>
    </row>
    <row r="5" spans="2:4" ht="35" customHeight="1">
      <c r="B5" s="85" t="s">
        <v>168</v>
      </c>
      <c r="C5" s="24"/>
      <c r="D5" s="24"/>
    </row>
    <row r="6" spans="2:4" ht="35" customHeight="1">
      <c r="B6" s="169" t="s">
        <v>221</v>
      </c>
      <c r="C6" s="24"/>
      <c r="D6" s="24"/>
    </row>
    <row r="7" spans="2:4" ht="250" customHeight="1" thickBot="1">
      <c r="B7" s="171"/>
    </row>
  </sheetData>
  <pageMargins left="0.4" right="0.4" top="0.4" bottom="0.4" header="0" footer="0"/>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Business Plan Contents</vt:lpstr>
      <vt:lpstr>Executive Summary</vt:lpstr>
      <vt:lpstr>Company Overview</vt:lpstr>
      <vt:lpstr>SWOT Analysis</vt:lpstr>
      <vt:lpstr>Problem and Solution</vt:lpstr>
      <vt:lpstr>Target Market</vt:lpstr>
      <vt:lpstr>Competition</vt:lpstr>
      <vt:lpstr>Product or Service Offerings</vt:lpstr>
      <vt:lpstr>Marketing and Sales Plan</vt:lpstr>
      <vt:lpstr>Timeline and Metrics</vt:lpstr>
      <vt:lpstr>3-Year Sales Forecast - EXAMPLE</vt:lpstr>
      <vt:lpstr>3-Year Sales Forecast - BLANK</vt:lpstr>
      <vt:lpstr>Financial Plan</vt:lpstr>
      <vt:lpstr>Balance Sheet</vt:lpstr>
      <vt:lpstr>Cash Flow Statement</vt:lpstr>
      <vt:lpstr>Income Statement</vt:lpstr>
      <vt:lpstr>- Disclaimer -</vt:lpstr>
      <vt:lpstr>'3-Year Sales Forecast - BLANK'!Print_Area</vt:lpstr>
      <vt:lpstr>'3-Year Sales Forecast - EXAMPLE'!Print_Area</vt:lpstr>
      <vt:lpstr>'Balance Sheet'!Print_Area</vt:lpstr>
      <vt:lpstr>'Business Plan Contents'!Print_Area</vt:lpstr>
      <vt:lpstr>'Cash Flow Statement'!Print_Area</vt:lpstr>
      <vt:lpstr>'Company Overview'!Print_Area</vt:lpstr>
      <vt:lpstr>Competition!Print_Area</vt:lpstr>
      <vt:lpstr>'Executive Summary'!Print_Area</vt:lpstr>
      <vt:lpstr>'Financial Plan'!Print_Area</vt:lpstr>
      <vt:lpstr>'Income Statement'!Print_Area</vt:lpstr>
      <vt:lpstr>'Marketing and Sales Plan'!Print_Area</vt:lpstr>
      <vt:lpstr>'Problem and Solution'!Print_Area</vt:lpstr>
      <vt:lpstr>'Product or Service Offerings'!Print_Area</vt:lpstr>
      <vt:lpstr>'SWOT Analysis'!Print_Area</vt:lpstr>
      <vt:lpstr>'Target Market'!Print_Area</vt:lpstr>
      <vt:lpstr>'Timeline and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2024-03-16T16:37:12Z</cp:lastPrinted>
  <dcterms:created xsi:type="dcterms:W3CDTF">2020-08-21T17:07:27Z</dcterms:created>
  <dcterms:modified xsi:type="dcterms:W3CDTF">2024-04-22T23:30:54Z</dcterms:modified>
</cp:coreProperties>
</file>