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5AF2A50F-CFEA-2B41-8014-FD99421A119A}" xr6:coauthVersionLast="47" xr6:coauthVersionMax="47" xr10:uidLastSave="{00000000-0000-0000-0000-000000000000}"/>
  <bookViews>
    <workbookView xWindow="45500" yWindow="0" windowWidth="28480" windowHeight="21600" tabRatio="500" xr2:uid="{00000000-000D-0000-FFFF-FFFF00000000}"/>
  </bookViews>
  <sheets>
    <sheet name="Marketing KPI Dashboard" sheetId="1" r:id="rId1"/>
    <sheet name="BLANK - Marketing KPI Dashboard" sheetId="7" r:id="rId2"/>
    <sheet name="– Disclaimer –" sheetId="4" r:id="rId3"/>
  </sheets>
  <externalReferences>
    <externalReference r:id="rId4"/>
  </externalReferences>
  <definedNames>
    <definedName name="CORE_SF">'[1]ISO 27002 Info Security Check'!#REF!</definedName>
    <definedName name="_xlnm.Print_Area" localSheetId="1">'BLANK - Marketing KPI Dashboard'!$B$1:$P$108</definedName>
    <definedName name="_xlnm.Print_Area" localSheetId="0">'Marketing KPI Dashboard'!$B$2:$P$109</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2" i="7" l="1"/>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7" i="7"/>
  <c r="P99"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7" i="7"/>
  <c r="O99" i="7"/>
  <c r="N97" i="7"/>
  <c r="N99"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7" i="7"/>
  <c r="M99" i="7"/>
  <c r="L97" i="7"/>
  <c r="L99"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7" i="7"/>
  <c r="K99" i="7"/>
  <c r="J97" i="7"/>
  <c r="J99"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7" i="7"/>
  <c r="I99" i="7"/>
  <c r="H97" i="7"/>
  <c r="H99" i="7"/>
  <c r="G97" i="7"/>
  <c r="G99"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F97" i="7"/>
  <c r="F99" i="7"/>
  <c r="E97" i="7"/>
  <c r="E99" i="7"/>
  <c r="D97" i="7"/>
  <c r="D99" i="7"/>
  <c r="C97" i="7"/>
  <c r="C99" i="7"/>
  <c r="B33" i="7"/>
  <c r="B37" i="7"/>
  <c r="D37" i="7"/>
  <c r="B23" i="7"/>
  <c r="B27" i="7"/>
  <c r="D27" i="7"/>
  <c r="P10" i="7"/>
  <c r="O10" i="7"/>
  <c r="N10" i="7"/>
  <c r="M10" i="7"/>
  <c r="L10" i="7"/>
  <c r="K10" i="7"/>
  <c r="H6" i="7"/>
  <c r="H10" i="7"/>
  <c r="J10" i="7"/>
  <c r="E6" i="7"/>
  <c r="E10" i="7"/>
  <c r="G10" i="7"/>
  <c r="B6" i="7"/>
  <c r="B10" i="7"/>
  <c r="D10" i="7"/>
  <c r="O6" i="7"/>
  <c r="M6" i="7"/>
  <c r="K6" i="7"/>
  <c r="B38"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8" i="1"/>
  <c r="B34" i="1"/>
  <c r="B28"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8" i="1"/>
  <c r="B24" i="1"/>
  <c r="D38" i="1"/>
  <c r="D28" i="1"/>
  <c r="N98" i="1"/>
  <c r="N100" i="1"/>
  <c r="P11" i="1"/>
  <c r="H98" i="1"/>
  <c r="H100" i="1"/>
  <c r="N11"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F98" i="1"/>
  <c r="F100" i="1"/>
  <c r="L11" i="1"/>
  <c r="O11"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8" i="1"/>
  <c r="E98" i="1"/>
  <c r="H7" i="1"/>
  <c r="H11" i="1"/>
  <c r="J11" i="1"/>
  <c r="K7" i="1"/>
  <c r="K11"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O100" i="1"/>
  <c r="K43" i="1"/>
  <c r="K72" i="1"/>
  <c r="K71" i="1"/>
  <c r="K70" i="1"/>
  <c r="K69" i="1"/>
  <c r="K68" i="1"/>
  <c r="K67" i="1"/>
  <c r="K66" i="1"/>
  <c r="K65" i="1"/>
  <c r="K64" i="1"/>
  <c r="K63" i="1"/>
  <c r="K62" i="1"/>
  <c r="K61" i="1"/>
  <c r="K60" i="1"/>
  <c r="K59" i="1"/>
  <c r="K58" i="1"/>
  <c r="K57" i="1"/>
  <c r="K56" i="1"/>
  <c r="K55" i="1"/>
  <c r="K54" i="1"/>
  <c r="K53" i="1"/>
  <c r="K52" i="1"/>
  <c r="K51" i="1"/>
  <c r="K50" i="1"/>
  <c r="K49" i="1"/>
  <c r="K48" i="1"/>
  <c r="K47" i="1"/>
  <c r="D98" i="1"/>
  <c r="D100" i="1"/>
  <c r="E100" i="1"/>
  <c r="G98" i="1"/>
  <c r="G100" i="1"/>
  <c r="I100" i="1"/>
  <c r="J98" i="1"/>
  <c r="J100" i="1"/>
  <c r="K44" i="1"/>
  <c r="K45" i="1"/>
  <c r="K46" i="1"/>
  <c r="K73" i="1"/>
  <c r="K74" i="1"/>
  <c r="K75" i="1"/>
  <c r="K76" i="1"/>
  <c r="K77" i="1"/>
  <c r="K78" i="1"/>
  <c r="K79" i="1"/>
  <c r="K80" i="1"/>
  <c r="K81" i="1"/>
  <c r="K82" i="1"/>
  <c r="K83" i="1"/>
  <c r="K84" i="1"/>
  <c r="K85" i="1"/>
  <c r="K86" i="1"/>
  <c r="K87" i="1"/>
  <c r="K88" i="1"/>
  <c r="K89" i="1"/>
  <c r="K90" i="1"/>
  <c r="K91" i="1"/>
  <c r="K92" i="1"/>
  <c r="K93" i="1"/>
  <c r="K94" i="1"/>
  <c r="K98" i="1"/>
  <c r="K100" i="1"/>
  <c r="L98" i="1"/>
  <c r="L100" i="1"/>
  <c r="M98" i="1"/>
  <c r="M100" i="1"/>
  <c r="P100" i="1"/>
  <c r="C98" i="1"/>
  <c r="C100" i="1"/>
  <c r="M11" i="1"/>
  <c r="O7" i="1"/>
  <c r="M7" i="1"/>
  <c r="E11" i="1"/>
  <c r="E7" i="1"/>
  <c r="G11" i="1"/>
  <c r="B7" i="1"/>
  <c r="B11" i="1"/>
  <c r="D11" i="1"/>
</calcChain>
</file>

<file path=xl/sharedStrings.xml><?xml version="1.0" encoding="utf-8"?>
<sst xmlns="http://schemas.openxmlformats.org/spreadsheetml/2006/main" count="153" uniqueCount="55">
  <si>
    <t>TOTAL</t>
  </si>
  <si>
    <t>GOAL</t>
  </si>
  <si>
    <t>% OF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</si>
  <si>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</si>
  <si>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</si>
  <si>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TOTAL REVENUE</t>
  </si>
  <si>
    <t>MQL</t>
  </si>
  <si>
    <t>SQL</t>
  </si>
  <si>
    <t>Users</t>
  </si>
  <si>
    <t>Mktg Spend</t>
  </si>
  <si>
    <t>Cost Per Lead</t>
  </si>
  <si>
    <t>Revenue</t>
  </si>
  <si>
    <t xml:space="preserve">User to complete non-shaded cells only. </t>
  </si>
  <si>
    <t>Cost Per MQL</t>
  </si>
  <si>
    <t>Cost Per SQL</t>
  </si>
  <si>
    <t>Average 
Cost Per Lead</t>
  </si>
  <si>
    <t>Average 
Cost Per MQL</t>
  </si>
  <si>
    <t>Average 
Cost Per SQL</t>
  </si>
  <si>
    <t>+ / –</t>
  </si>
  <si>
    <t xml:space="preserve">User to enter data in the tables below.  Dashboard data will automatically populate. </t>
  </si>
  <si>
    <t>WEEK</t>
  </si>
  <si>
    <t>Profit</t>
  </si>
  <si>
    <t>MARKETING KPI DASHBOARD TEMPLATE</t>
  </si>
  <si>
    <t>TOTAL + GOAL</t>
  </si>
  <si>
    <t>Acquisition</t>
  </si>
  <si>
    <t>Cost Per Acquisition</t>
  </si>
  <si>
    <t>ACQUISITIONS</t>
  </si>
  <si>
    <t>Average 
Cost Per Acquisition</t>
  </si>
  <si>
    <t>Leads</t>
  </si>
  <si>
    <t>ROI</t>
  </si>
  <si>
    <t>Average 
ROI</t>
  </si>
  <si>
    <t>Average Revenue 
Per Acquisition</t>
  </si>
  <si>
    <t>Revenue Per Acquisition</t>
  </si>
  <si>
    <t>BUDGET</t>
  </si>
  <si>
    <t>TOTAL PROFIT</t>
  </si>
  <si>
    <t>TOTAL MARKETING SPEND</t>
  </si>
  <si>
    <t>WEEKLY DATA</t>
  </si>
  <si>
    <t>LEADS</t>
  </si>
  <si>
    <r>
      <t xml:space="preserve">TOTAL MARKETING SPEND </t>
    </r>
    <r>
      <rPr>
        <sz val="15"/>
        <color theme="1" tint="0.34998626667073579"/>
        <rFont val="Century Gothic"/>
        <family val="1"/>
      </rPr>
      <t>by week</t>
    </r>
  </si>
  <si>
    <t>PROFIT PER ACQUISITION</t>
  </si>
  <si>
    <t>COST PER ACQUISITION</t>
  </si>
  <si>
    <r>
      <t xml:space="preserve">COST PER ACQUISITION </t>
    </r>
    <r>
      <rPr>
        <sz val="15"/>
        <color theme="1" tint="0.34998626667073579"/>
        <rFont val="Century Gothic"/>
        <family val="1"/>
      </rPr>
      <t>by channel</t>
    </r>
  </si>
  <si>
    <r>
      <t xml:space="preserve">PROFIT PER ACQUISITION </t>
    </r>
    <r>
      <rPr>
        <sz val="15"/>
        <color theme="1" tint="0.34998626667073579"/>
        <rFont val="Century Gothic"/>
        <family val="1"/>
      </rPr>
      <t>by channel</t>
    </r>
  </si>
  <si>
    <t>ACQUISITION DATA</t>
  </si>
  <si>
    <t>Channel</t>
  </si>
  <si>
    <t>Cost per Acquisition</t>
  </si>
  <si>
    <t>Profit per Acquisition</t>
  </si>
  <si>
    <t>Organic Traffic</t>
  </si>
  <si>
    <t>Paid Search</t>
  </si>
  <si>
    <t>Social</t>
  </si>
  <si>
    <t xml:space="preserve">Email </t>
  </si>
  <si>
    <t>TV</t>
  </si>
  <si>
    <t>Other</t>
  </si>
  <si>
    <r>
      <t xml:space="preserve">REVENUE PER ACQUISITION </t>
    </r>
    <r>
      <rPr>
        <sz val="15"/>
        <color theme="1" tint="0.34998626667073579"/>
        <rFont val="Century Gothic"/>
        <family val="1"/>
      </rPr>
      <t>by week</t>
    </r>
  </si>
  <si>
    <t>DIGITAL MARKETING KPI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</si>
</sst>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00"/>
    <numFmt numFmtId="166" formatCode="&quot;$&quot;#,##0"/>
    <numFmt numFmtId="167" formatCode="_(&quot;$&quot;* #,##0_);_(&quot;$&quot;* \(#,##0\);_(&quot;$&quot;* &quot;-&quot;??_);_(@_)"/>
  </numFmts>
  <fonts count="24">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16"/>
      <color theme="1"/>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8"/>
      <color theme="0"/>
      <name val="Century Gothic"/>
      <family val="1"/>
    </font>
    <font>
      <sz val="11"/>
      <color theme="0"/>
      <name val="Century Gothic"/>
      <family val="1"/>
    </font>
    <font>
      <sz val="15"/>
      <color theme="1" tint="0.34998626667073579"/>
      <name val="Century Gothic"/>
      <family val="1"/>
    </font>
    <font>
      <sz val="11"/>
      <color theme="1"/>
      <name val="Century Gothic"/>
      <family val="1"/>
    </font>
    <font>
      <u/>
      <sz val="22"/>
      <color theme="0"/>
      <name val="Century Gothic Bold"/>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009928"/>
        <bgColor indexed="64"/>
      </patternFill>
    </fill>
    <fill>
      <patternFill patternType="solid">
        <fgColor rgb="FF08676D"/>
        <bgColor indexed="64"/>
      </patternFill>
    </fill>
    <fill>
      <patternFill patternType="solid">
        <fgColor rgb="FF128177"/>
        <bgColor indexed="64"/>
      </patternFill>
    </fill>
    <fill>
      <patternFill patternType="solid">
        <fgColor rgb="FF008B25"/>
        <bgColor indexed="64"/>
      </patternFill>
    </fill>
    <fill>
      <patternFill patternType="solid">
        <fgColor rgb="FF006F1D"/>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tint="-4.9989318521683403E-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xf numFmtId="44" fontId="1" fillId="0" borderId="0" applyFont="0" applyFill="0" applyBorder="0" applyAlignment="0" applyProtection="0"/>
  </cellStyleXfs>
  <cellXfs count="123">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0" fillId="0" borderId="0" xfId="3"/>
    <xf numFmtId="0" fontId="7" fillId="3" borderId="0" xfId="0" applyFont="1" applyFill="1" applyAlignment="1">
      <alignment wrapText="1"/>
    </xf>
    <xf numFmtId="0" fontId="12"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4"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3" fillId="3" borderId="0" xfId="0" applyFont="1" applyFill="1" applyAlignment="1">
      <alignment vertical="center"/>
    </xf>
    <xf numFmtId="44" fontId="7" fillId="5" borderId="1" xfId="2" applyNumberFormat="1" applyFont="1" applyFill="1" applyBorder="1" applyAlignment="1">
      <alignment horizontal="center" vertical="center"/>
    </xf>
    <xf numFmtId="44" fontId="7" fillId="5" borderId="3" xfId="2"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vertical="top"/>
    </xf>
    <xf numFmtId="166" fontId="8" fillId="5" borderId="1" xfId="0" applyNumberFormat="1" applyFont="1" applyFill="1" applyBorder="1" applyAlignment="1">
      <alignment horizontal="center" vertical="center"/>
    </xf>
    <xf numFmtId="166" fontId="8" fillId="5" borderId="1" xfId="5" applyNumberFormat="1" applyFont="1" applyFill="1" applyBorder="1" applyAlignment="1">
      <alignment horizontal="center" vertical="center"/>
    </xf>
    <xf numFmtId="165" fontId="7" fillId="5" borderId="1" xfId="0" applyNumberFormat="1" applyFont="1" applyFill="1" applyBorder="1" applyAlignment="1">
      <alignment horizontal="center" vertical="center"/>
    </xf>
    <xf numFmtId="165" fontId="7" fillId="5" borderId="3" xfId="0" applyNumberFormat="1" applyFont="1" applyFill="1" applyBorder="1" applyAlignment="1">
      <alignment horizontal="center" vertical="center"/>
    </xf>
    <xf numFmtId="165" fontId="8" fillId="6" borderId="1" xfId="5"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16" fillId="7" borderId="0" xfId="0" applyFont="1" applyFill="1"/>
    <xf numFmtId="166" fontId="8" fillId="0" borderId="1" xfId="2" applyNumberFormat="1" applyFont="1" applyFill="1" applyBorder="1" applyAlignment="1">
      <alignment horizontal="center" vertical="center"/>
    </xf>
    <xf numFmtId="0" fontId="16" fillId="4" borderId="0" xfId="0" applyFont="1" applyFill="1"/>
    <xf numFmtId="0" fontId="16" fillId="8" borderId="0" xfId="0" applyFont="1" applyFill="1"/>
    <xf numFmtId="0" fontId="14" fillId="0" borderId="0" xfId="0" applyFont="1" applyAlignment="1">
      <alignment vertical="center"/>
    </xf>
    <xf numFmtId="9" fontId="7" fillId="5" borderId="1" xfId="2" applyFont="1" applyFill="1" applyBorder="1" applyAlignment="1">
      <alignment horizontal="center" vertical="center"/>
    </xf>
    <xf numFmtId="9" fontId="7" fillId="5" borderId="3" xfId="2" applyFont="1" applyFill="1" applyBorder="1" applyAlignment="1">
      <alignment horizontal="center" vertical="center"/>
    </xf>
    <xf numFmtId="9" fontId="8" fillId="6" borderId="1" xfId="2" applyFont="1" applyFill="1" applyBorder="1" applyAlignment="1">
      <alignment horizontal="center" vertical="center"/>
    </xf>
    <xf numFmtId="9" fontId="8" fillId="0" borderId="1" xfId="2" applyFont="1" applyFill="1" applyBorder="1" applyAlignment="1">
      <alignment horizontal="center" vertical="center"/>
    </xf>
    <xf numFmtId="0" fontId="16" fillId="10" borderId="0" xfId="0" applyFont="1" applyFill="1"/>
    <xf numFmtId="0" fontId="16" fillId="11" borderId="0" xfId="0" applyFont="1" applyFill="1"/>
    <xf numFmtId="0" fontId="16" fillId="12" borderId="0" xfId="0" applyFont="1" applyFill="1"/>
    <xf numFmtId="0" fontId="16" fillId="13" borderId="0" xfId="0" applyFont="1" applyFill="1"/>
    <xf numFmtId="9" fontId="19" fillId="10" borderId="0" xfId="2" applyFont="1" applyFill="1" applyAlignment="1">
      <alignment horizontal="center" vertical="center"/>
    </xf>
    <xf numFmtId="9" fontId="19" fillId="11" borderId="0" xfId="2" applyFont="1" applyFill="1" applyAlignment="1">
      <alignment horizontal="center" vertical="center"/>
    </xf>
    <xf numFmtId="9" fontId="19" fillId="12" borderId="0" xfId="2" applyFont="1" applyFill="1" applyAlignment="1">
      <alignment horizontal="center" vertical="center"/>
    </xf>
    <xf numFmtId="9" fontId="19" fillId="13" borderId="0" xfId="2" applyFont="1" applyFill="1" applyAlignment="1">
      <alignment horizontal="center" vertical="center"/>
    </xf>
    <xf numFmtId="49" fontId="20" fillId="10" borderId="0" xfId="0" applyNumberFormat="1" applyFont="1" applyFill="1" applyAlignment="1">
      <alignment horizontal="center" vertical="center"/>
    </xf>
    <xf numFmtId="49" fontId="20" fillId="11" borderId="0" xfId="0" applyNumberFormat="1" applyFont="1" applyFill="1" applyAlignment="1">
      <alignment horizontal="center" vertical="center"/>
    </xf>
    <xf numFmtId="49" fontId="20" fillId="12" borderId="0" xfId="0" applyNumberFormat="1" applyFont="1" applyFill="1" applyAlignment="1">
      <alignment horizontal="center" vertical="center"/>
    </xf>
    <xf numFmtId="49" fontId="20" fillId="13" borderId="0" xfId="0" applyNumberFormat="1" applyFont="1" applyFill="1" applyAlignment="1">
      <alignment horizontal="center" vertical="center"/>
    </xf>
    <xf numFmtId="0" fontId="20" fillId="13" borderId="0" xfId="0" applyFont="1" applyFill="1" applyAlignment="1">
      <alignment horizontal="center" vertical="center"/>
    </xf>
    <xf numFmtId="0" fontId="16" fillId="14" borderId="0" xfId="0" applyFont="1" applyFill="1"/>
    <xf numFmtId="0" fontId="16" fillId="15" borderId="0" xfId="0" applyFont="1" applyFill="1"/>
    <xf numFmtId="0" fontId="20" fillId="15" borderId="0" xfId="0" applyFont="1" applyFill="1" applyAlignment="1">
      <alignment horizontal="center" vertical="center"/>
    </xf>
    <xf numFmtId="49" fontId="20" fillId="15" borderId="0" xfId="0" applyNumberFormat="1" applyFont="1" applyFill="1" applyAlignment="1">
      <alignment horizontal="center" vertical="center"/>
    </xf>
    <xf numFmtId="3" fontId="19" fillId="15" borderId="0" xfId="0" applyNumberFormat="1" applyFont="1" applyFill="1" applyAlignment="1">
      <alignment horizontal="center" vertical="center"/>
    </xf>
    <xf numFmtId="9" fontId="19" fillId="15" borderId="0" xfId="2" applyFont="1" applyFill="1" applyAlignment="1">
      <alignment horizontal="center" vertical="center"/>
    </xf>
    <xf numFmtId="0" fontId="20" fillId="17" borderId="0" xfId="0" applyFont="1" applyFill="1" applyAlignment="1">
      <alignment horizontal="center" vertical="center"/>
    </xf>
    <xf numFmtId="49" fontId="20" fillId="17" borderId="0" xfId="0" applyNumberFormat="1" applyFont="1" applyFill="1" applyAlignment="1">
      <alignment horizontal="center" vertical="center"/>
    </xf>
    <xf numFmtId="3" fontId="19" fillId="17" borderId="0" xfId="0" applyNumberFormat="1" applyFont="1" applyFill="1" applyAlignment="1">
      <alignment horizontal="center" vertical="center"/>
    </xf>
    <xf numFmtId="9" fontId="19" fillId="17" borderId="0" xfId="2" applyFont="1" applyFill="1" applyAlignment="1">
      <alignment horizontal="center" vertical="center"/>
    </xf>
    <xf numFmtId="167" fontId="7" fillId="5" borderId="1" xfId="2" applyNumberFormat="1" applyFont="1" applyFill="1" applyBorder="1" applyAlignment="1">
      <alignment horizontal="center" vertical="center"/>
    </xf>
    <xf numFmtId="167" fontId="7" fillId="5" borderId="3" xfId="2" applyNumberFormat="1" applyFont="1" applyFill="1" applyBorder="1" applyAlignment="1">
      <alignment horizontal="center" vertical="center"/>
    </xf>
    <xf numFmtId="166" fontId="7" fillId="0" borderId="1" xfId="0" applyNumberFormat="1" applyFont="1" applyBorder="1" applyAlignment="1">
      <alignment horizontal="center" vertical="center"/>
    </xf>
    <xf numFmtId="166" fontId="7" fillId="0" borderId="3" xfId="0" applyNumberFormat="1" applyFont="1" applyBorder="1" applyAlignment="1">
      <alignment horizontal="center" vertical="center"/>
    </xf>
    <xf numFmtId="0" fontId="16" fillId="18" borderId="0" xfId="0" applyFont="1" applyFill="1"/>
    <xf numFmtId="49" fontId="20" fillId="18" borderId="0" xfId="0" applyNumberFormat="1" applyFont="1" applyFill="1" applyAlignment="1">
      <alignment horizontal="center" vertical="center"/>
    </xf>
    <xf numFmtId="9" fontId="19" fillId="18" borderId="0" xfId="2" applyFont="1" applyFill="1" applyAlignment="1">
      <alignment horizontal="center" vertical="center"/>
    </xf>
    <xf numFmtId="0" fontId="16" fillId="19" borderId="0" xfId="0" applyFont="1" applyFill="1"/>
    <xf numFmtId="0" fontId="16" fillId="20" borderId="0" xfId="0" applyFont="1" applyFill="1"/>
    <xf numFmtId="49" fontId="20" fillId="20" borderId="0" xfId="0" applyNumberFormat="1" applyFont="1" applyFill="1" applyAlignment="1">
      <alignment horizontal="center" vertical="center"/>
    </xf>
    <xf numFmtId="9" fontId="19" fillId="20" borderId="0" xfId="2" applyFont="1" applyFill="1" applyAlignment="1">
      <alignment horizontal="center" vertical="center"/>
    </xf>
    <xf numFmtId="0" fontId="16" fillId="21" borderId="0" xfId="0" applyFont="1" applyFill="1"/>
    <xf numFmtId="0" fontId="22" fillId="0" borderId="0" xfId="0" applyFont="1"/>
    <xf numFmtId="166" fontId="22" fillId="0" borderId="1" xfId="0" applyNumberFormat="1" applyFont="1" applyBorder="1" applyAlignment="1">
      <alignment horizontal="center" vertical="center" wrapText="1"/>
    </xf>
    <xf numFmtId="0" fontId="22" fillId="22" borderId="1" xfId="0" applyFont="1" applyFill="1" applyBorder="1" applyAlignment="1">
      <alignment horizontal="left" vertical="center" wrapText="1" indent="1"/>
    </xf>
    <xf numFmtId="166" fontId="18" fillId="19" borderId="0" xfId="1" applyNumberFormat="1" applyFont="1" applyFill="1" applyAlignment="1">
      <alignment horizontal="center" vertical="center"/>
    </xf>
    <xf numFmtId="0" fontId="17" fillId="19" borderId="0" xfId="0" applyFont="1" applyFill="1" applyAlignment="1">
      <alignment horizontal="center" vertical="top"/>
    </xf>
    <xf numFmtId="0" fontId="16" fillId="12" borderId="0" xfId="0" applyFont="1" applyFill="1" applyAlignment="1">
      <alignment horizontal="center"/>
    </xf>
    <xf numFmtId="0" fontId="16" fillId="17" borderId="0" xfId="0" applyFont="1" applyFill="1" applyAlignment="1">
      <alignment horizontal="center"/>
    </xf>
    <xf numFmtId="0" fontId="16" fillId="19" borderId="0" xfId="0" applyFont="1" applyFill="1" applyAlignment="1">
      <alignment horizontal="center"/>
    </xf>
    <xf numFmtId="0" fontId="16" fillId="4" borderId="0" xfId="0" applyFont="1" applyFill="1" applyAlignment="1">
      <alignment horizontal="center"/>
    </xf>
    <xf numFmtId="0" fontId="16" fillId="9" borderId="0" xfId="0" applyFont="1" applyFill="1" applyAlignment="1">
      <alignment horizontal="center"/>
    </xf>
    <xf numFmtId="0" fontId="17" fillId="9" borderId="0" xfId="0" applyFont="1" applyFill="1" applyAlignment="1">
      <alignment horizontal="center" vertical="top"/>
    </xf>
    <xf numFmtId="9" fontId="18" fillId="9" borderId="0" xfId="2" applyFont="1" applyFill="1" applyAlignment="1">
      <alignment horizontal="center" vertical="center"/>
    </xf>
    <xf numFmtId="166" fontId="19" fillId="11" borderId="0" xfId="0" applyNumberFormat="1" applyFont="1" applyFill="1" applyAlignment="1">
      <alignment horizontal="center" vertical="center"/>
    </xf>
    <xf numFmtId="0" fontId="17" fillId="4" borderId="0" xfId="0" applyFont="1" applyFill="1" applyAlignment="1">
      <alignment horizontal="center" vertical="top"/>
    </xf>
    <xf numFmtId="166" fontId="18" fillId="4" borderId="0" xfId="5" applyNumberFormat="1" applyFont="1" applyFill="1" applyAlignment="1">
      <alignment horizontal="center" vertical="center"/>
    </xf>
    <xf numFmtId="0" fontId="20" fillId="12" borderId="0" xfId="0" applyFont="1" applyFill="1" applyAlignment="1">
      <alignment horizontal="center" vertical="center"/>
    </xf>
    <xf numFmtId="166" fontId="19" fillId="12" borderId="0" xfId="0" applyNumberFormat="1" applyFont="1" applyFill="1" applyAlignment="1">
      <alignment horizontal="center" vertical="center"/>
    </xf>
    <xf numFmtId="0" fontId="16" fillId="8" borderId="0" xfId="0" applyFont="1" applyFill="1" applyAlignment="1">
      <alignment horizontal="center"/>
    </xf>
    <xf numFmtId="0" fontId="17" fillId="8" borderId="0" xfId="0" applyFont="1" applyFill="1" applyAlignment="1">
      <alignment horizontal="center" vertical="top"/>
    </xf>
    <xf numFmtId="166" fontId="18" fillId="8" borderId="0" xfId="1" applyNumberFormat="1" applyFont="1" applyFill="1" applyAlignment="1">
      <alignment horizontal="center" vertical="center"/>
    </xf>
    <xf numFmtId="0" fontId="20" fillId="10" borderId="0" xfId="0" applyFont="1" applyFill="1" applyAlignment="1">
      <alignment horizontal="center" vertical="center"/>
    </xf>
    <xf numFmtId="166" fontId="19" fillId="10" borderId="0" xfId="0" applyNumberFormat="1" applyFont="1" applyFill="1" applyAlignment="1">
      <alignment horizontal="center" vertical="center"/>
    </xf>
    <xf numFmtId="0" fontId="16" fillId="7" borderId="0" xfId="0" applyFont="1" applyFill="1" applyAlignment="1">
      <alignment horizontal="center"/>
    </xf>
    <xf numFmtId="0" fontId="17" fillId="7" borderId="0" xfId="0" applyFont="1" applyFill="1" applyAlignment="1">
      <alignment horizontal="center" vertical="top"/>
    </xf>
    <xf numFmtId="0" fontId="16" fillId="14" borderId="0" xfId="0" applyFont="1" applyFill="1" applyAlignment="1">
      <alignment horizontal="center"/>
    </xf>
    <xf numFmtId="0" fontId="17" fillId="14" borderId="0" xfId="0" applyFont="1" applyFill="1" applyAlignment="1">
      <alignment horizontal="center" vertical="top"/>
    </xf>
    <xf numFmtId="3" fontId="18" fillId="14" borderId="0" xfId="5" applyNumberFormat="1" applyFont="1" applyFill="1" applyAlignment="1">
      <alignment horizontal="center" vertical="center"/>
    </xf>
    <xf numFmtId="0" fontId="16" fillId="15" borderId="0" xfId="0" applyFont="1" applyFill="1" applyAlignment="1">
      <alignment horizontal="center"/>
    </xf>
    <xf numFmtId="0" fontId="16" fillId="16" borderId="0" xfId="0" applyFont="1" applyFill="1" applyAlignment="1">
      <alignment horizontal="center"/>
    </xf>
    <xf numFmtId="0" fontId="17" fillId="16" borderId="0" xfId="0" applyFont="1" applyFill="1" applyAlignment="1">
      <alignment horizontal="center" vertical="top"/>
    </xf>
    <xf numFmtId="166" fontId="18" fillId="7" borderId="0" xfId="5" applyNumberFormat="1" applyFont="1" applyFill="1" applyAlignment="1">
      <alignment horizontal="center" vertical="center"/>
    </xf>
    <xf numFmtId="0" fontId="20" fillId="11" borderId="0" xfId="0" applyFont="1" applyFill="1" applyAlignment="1">
      <alignment horizontal="center" vertical="center"/>
    </xf>
    <xf numFmtId="0" fontId="23" fillId="4" borderId="0" xfId="4" applyFont="1" applyFill="1" applyAlignment="1">
      <alignment horizontal="center" vertical="center"/>
    </xf>
    <xf numFmtId="3" fontId="18" fillId="16" borderId="0" xfId="5" applyNumberFormat="1" applyFont="1" applyFill="1" applyAlignment="1">
      <alignment horizontal="center" vertical="center"/>
    </xf>
    <xf numFmtId="0" fontId="15" fillId="0" borderId="0" xfId="0" applyFont="1" applyAlignment="1">
      <alignment horizontal="left" vertical="top" indent="2"/>
    </xf>
    <xf numFmtId="0" fontId="20" fillId="20" borderId="0" xfId="0" applyFont="1" applyFill="1" applyAlignment="1">
      <alignment horizontal="center" vertical="center"/>
    </xf>
    <xf numFmtId="166" fontId="19" fillId="20" borderId="0" xfId="0" applyNumberFormat="1" applyFont="1" applyFill="1" applyAlignment="1">
      <alignment horizontal="center" vertical="center"/>
    </xf>
    <xf numFmtId="166" fontId="18" fillId="21" borderId="0" xfId="1" applyNumberFormat="1" applyFont="1" applyFill="1" applyAlignment="1">
      <alignment horizontal="center" vertical="center"/>
    </xf>
    <xf numFmtId="0" fontId="17" fillId="21" borderId="0" xfId="0" applyFont="1" applyFill="1" applyAlignment="1">
      <alignment horizontal="center" vertical="top"/>
    </xf>
    <xf numFmtId="0" fontId="16" fillId="21" borderId="0" xfId="0" applyFont="1" applyFill="1" applyAlignment="1">
      <alignment horizontal="center"/>
    </xf>
    <xf numFmtId="0" fontId="20" fillId="18" borderId="0" xfId="0" applyFont="1" applyFill="1" applyAlignment="1">
      <alignment horizontal="center" vertical="center"/>
    </xf>
    <xf numFmtId="166" fontId="19" fillId="18" borderId="0" xfId="0" applyNumberFormat="1" applyFont="1" applyFill="1" applyAlignment="1">
      <alignment horizontal="center"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51D4D3"/>
      <color rgb="FF128177"/>
      <color rgb="FF006F1D"/>
      <color rgb="FF008B25"/>
      <color rgb="FF08676D"/>
      <color rgb="FF009928"/>
      <color rgb="FFA0194F"/>
      <color rgb="FFA02688"/>
      <color rgb="FF8C30A0"/>
      <color rgb="FF19A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KPI Dashboard'!$O$42</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94887A87-44A5-AD4C-8EB5-48BEA93A94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4DF5FCFA-829E-5D4F-B7AF-313F94028F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7720F4D0-DF6E-FD4C-BB37-4AC5165046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684F2205-41D1-B044-9CE6-71AF2D5290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91E48F52-8133-A34C-AFD9-E06E430247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13FBA2FE-114C-FA47-B64D-62931B8E89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8C456B51-CC1A-0A42-94A8-BB744AD82C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7A5358A8-F2B7-5345-BFF2-D9AFA2092F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988501FD-3A17-C94A-AC66-FED6B2AB735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93FB9434-C0EC-5B4B-8B17-A374B69ADDF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7FB9B74B-5EF6-3E43-8111-E012CDC5ED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27A39532-A4AF-2A41-A298-8723CE2C2F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0E1B7BA7-6913-F54D-8CEA-E6F7BCB5EE1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0E113CE8-3061-DE47-9082-028281B357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2D11C185-4A5A-1340-9EC3-DA723C624B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52FD89F5-C88A-7D4B-B193-44470FB908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6C6DA7C4-74DD-7046-A2FC-DF7D6A121C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4298116A-C5E1-2349-81CD-EEE414CBDB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903E327C-508A-084E-A531-7A7CDA9554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EA97074C-C3AF-F142-9DC9-B40F9B1BAD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6314B33A-0F00-9847-AB0C-21AFE5D3BD4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BCFBB155-F0C3-8145-957C-649DD7D483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F3D10D66-6608-FB47-B67B-A5BB4839E57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B3333C7E-534D-8E43-AF24-834DA655EF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5FB3A1FF-1066-0B44-B59E-4CD9B85F37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A0B128B9-8EBD-8E41-8710-5B764F8A9E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DC300B1B-DE92-574D-9DD0-ECAEAC539B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201E82CB-9A3A-824F-A8C9-AC9A413CA1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E67046BB-44DB-4946-B067-47F95D124A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F2AB7B5F-16BC-B049-A79D-4AEB2AE43A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9A023306-BC2E-5E4B-8727-79FB1AFD19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dLbl>
              <c:idx val="31"/>
              <c:tx>
                <c:rich>
                  <a:bodyPr/>
                  <a:lstStyle/>
                  <a:p>
                    <a:fld id="{4D98216A-C0D4-2F4F-8126-D359FCE781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AF-EB49-98C3-3921761F7673}"/>
                </c:ext>
              </c:extLst>
            </c:dLbl>
            <c:dLbl>
              <c:idx val="32"/>
              <c:tx>
                <c:rich>
                  <a:bodyPr/>
                  <a:lstStyle/>
                  <a:p>
                    <a:fld id="{142083F6-E522-7B4D-84D3-8B16F10AC0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AF-EB49-98C3-3921761F7673}"/>
                </c:ext>
              </c:extLst>
            </c:dLbl>
            <c:dLbl>
              <c:idx val="33"/>
              <c:tx>
                <c:rich>
                  <a:bodyPr/>
                  <a:lstStyle/>
                  <a:p>
                    <a:fld id="{C6B6F96C-CB29-7142-91C5-C519FF3FD5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AF-EB49-98C3-3921761F7673}"/>
                </c:ext>
              </c:extLst>
            </c:dLbl>
            <c:dLbl>
              <c:idx val="34"/>
              <c:tx>
                <c:rich>
                  <a:bodyPr/>
                  <a:lstStyle/>
                  <a:p>
                    <a:fld id="{6EEF3944-2D0A-114B-B0A3-451F93429A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AF-EB49-98C3-3921761F7673}"/>
                </c:ext>
              </c:extLst>
            </c:dLbl>
            <c:dLbl>
              <c:idx val="35"/>
              <c:tx>
                <c:rich>
                  <a:bodyPr/>
                  <a:lstStyle/>
                  <a:p>
                    <a:fld id="{0ADA1B0C-43A2-3A40-AC4D-E848352847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AF-EB49-98C3-3921761F7673}"/>
                </c:ext>
              </c:extLst>
            </c:dLbl>
            <c:dLbl>
              <c:idx val="36"/>
              <c:tx>
                <c:rich>
                  <a:bodyPr/>
                  <a:lstStyle/>
                  <a:p>
                    <a:fld id="{FF8ABD7C-180E-FA47-BFC8-45C60A91B1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AF-EB49-98C3-3921761F7673}"/>
                </c:ext>
              </c:extLst>
            </c:dLbl>
            <c:dLbl>
              <c:idx val="37"/>
              <c:tx>
                <c:rich>
                  <a:bodyPr/>
                  <a:lstStyle/>
                  <a:p>
                    <a:fld id="{504BF757-6D87-0E4D-B72C-D4D3C7D091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AF-EB49-98C3-3921761F7673}"/>
                </c:ext>
              </c:extLst>
            </c:dLbl>
            <c:dLbl>
              <c:idx val="38"/>
              <c:tx>
                <c:rich>
                  <a:bodyPr/>
                  <a:lstStyle/>
                  <a:p>
                    <a:fld id="{EDC8315E-A20D-4848-8749-FA529A6005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AF-EB49-98C3-3921761F7673}"/>
                </c:ext>
              </c:extLst>
            </c:dLbl>
            <c:dLbl>
              <c:idx val="39"/>
              <c:tx>
                <c:rich>
                  <a:bodyPr/>
                  <a:lstStyle/>
                  <a:p>
                    <a:fld id="{E41E879D-6728-464D-97B0-39B91905AD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AF-EB49-98C3-3921761F7673}"/>
                </c:ext>
              </c:extLst>
            </c:dLbl>
            <c:dLbl>
              <c:idx val="40"/>
              <c:tx>
                <c:rich>
                  <a:bodyPr/>
                  <a:lstStyle/>
                  <a:p>
                    <a:fld id="{9A34AB13-EB3C-5440-81C5-139A68E7FF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AF-EB49-98C3-3921761F7673}"/>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8CF469EB-7CA1-C041-A233-C33BF698479B}"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AAF-EB49-98C3-3921761F7673}"/>
                </c:ext>
              </c:extLst>
            </c:dLbl>
            <c:dLbl>
              <c:idx val="42"/>
              <c:tx>
                <c:rich>
                  <a:bodyPr/>
                  <a:lstStyle/>
                  <a:p>
                    <a:fld id="{5CC847BA-A7AB-214B-8437-2A739B7C43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AAF-EB49-98C3-3921761F7673}"/>
                </c:ext>
              </c:extLst>
            </c:dLbl>
            <c:dLbl>
              <c:idx val="43"/>
              <c:tx>
                <c:rich>
                  <a:bodyPr/>
                  <a:lstStyle/>
                  <a:p>
                    <a:fld id="{655C45FA-D009-4640-80DA-92C18C16CF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AAF-EB49-98C3-3921761F7673}"/>
                </c:ext>
              </c:extLst>
            </c:dLbl>
            <c:dLbl>
              <c:idx val="44"/>
              <c:tx>
                <c:rich>
                  <a:bodyPr/>
                  <a:lstStyle/>
                  <a:p>
                    <a:fld id="{FF75BAAB-DE2C-4042-B9C4-6D83DE3BB3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AAF-EB49-98C3-3921761F7673}"/>
                </c:ext>
              </c:extLst>
            </c:dLbl>
            <c:dLbl>
              <c:idx val="45"/>
              <c:tx>
                <c:rich>
                  <a:bodyPr/>
                  <a:lstStyle/>
                  <a:p>
                    <a:fld id="{9193586C-C244-2C4A-94D9-1FCE192E9F6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AAF-EB49-98C3-3921761F7673}"/>
                </c:ext>
              </c:extLst>
            </c:dLbl>
            <c:dLbl>
              <c:idx val="46"/>
              <c:tx>
                <c:rich>
                  <a:bodyPr/>
                  <a:lstStyle/>
                  <a:p>
                    <a:fld id="{A8DA535D-4E55-774C-99B6-CA55EAE0EC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AAF-EB49-98C3-3921761F7673}"/>
                </c:ext>
              </c:extLst>
            </c:dLbl>
            <c:dLbl>
              <c:idx val="47"/>
              <c:tx>
                <c:rich>
                  <a:bodyPr/>
                  <a:lstStyle/>
                  <a:p>
                    <a:fld id="{A1E99E27-3E80-C84C-902A-933A586D0D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AAF-EB49-98C3-3921761F7673}"/>
                </c:ext>
              </c:extLst>
            </c:dLbl>
            <c:dLbl>
              <c:idx val="48"/>
              <c:tx>
                <c:rich>
                  <a:bodyPr/>
                  <a:lstStyle/>
                  <a:p>
                    <a:fld id="{958FA6F0-18A5-5D49-95A8-9366DF7EA9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AAF-EB49-98C3-3921761F7673}"/>
                </c:ext>
              </c:extLst>
            </c:dLbl>
            <c:dLbl>
              <c:idx val="49"/>
              <c:tx>
                <c:rich>
                  <a:bodyPr/>
                  <a:lstStyle/>
                  <a:p>
                    <a:fld id="{AFA6C041-A5EB-A940-8736-723DFAA9E0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AAF-EB49-98C3-3921761F7673}"/>
                </c:ext>
              </c:extLst>
            </c:dLbl>
            <c:dLbl>
              <c:idx val="50"/>
              <c:tx>
                <c:rich>
                  <a:bodyPr/>
                  <a:lstStyle/>
                  <a:p>
                    <a:fld id="{533C3952-3C2C-D84F-8740-E9CC944B73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AAF-EB49-98C3-3921761F7673}"/>
                </c:ext>
              </c:extLst>
            </c:dLbl>
            <c:dLbl>
              <c:idx val="51"/>
              <c:tx>
                <c:rich>
                  <a:bodyPr/>
                  <a:lstStyle/>
                  <a:p>
                    <a:fld id="{96893347-62DA-694F-B382-9D1B3E4411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AAF-EB49-98C3-3921761F7673}"/>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'Marketing KPI Dashboard'!$B$43:$B$94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'Marketing KPI Dashboard'!$O$43:$O$94</c:f>
              <c:numCache>
                <c:formatCode>_("$"* #,##0_);_("$"* \(#,##0\);_("$"* "-"??_);_(@_)</c:formatCode>
                <c:ptCount val="52"/>
                <c:pt idx="0">
                  <c:v>2584.5789473684213</c:v>
                </c:pt>
                <c:pt idx="1">
                  <c:v>1971.35</c:v>
                </c:pt>
                <c:pt idx="2">
                  <c:v>2483.3157894736842</c:v>
                </c:pt>
                <c:pt idx="3">
                  <c:v>2124.2857142857142</c:v>
                </c:pt>
                <c:pt idx="4">
                  <c:v>3058.8666666666668</c:v>
                </c:pt>
                <c:pt idx="5">
                  <c:v>2103.7727272727275</c:v>
                </c:pt>
                <c:pt idx="6">
                  <c:v>2834.1176470588234</c:v>
                </c:pt>
                <c:pt idx="7">
                  <c:v>2551.3076923076924</c:v>
                </c:pt>
                <c:pt idx="8">
                  <c:v>1207.090909090909</c:v>
                </c:pt>
                <c:pt idx="9">
                  <c:v>3368.1764705882351</c:v>
                </c:pt>
                <c:pt idx="10">
                  <c:v>1557.3684210526317</c:v>
                </c:pt>
                <c:pt idx="11">
                  <c:v>2235.4285714285716</c:v>
                </c:pt>
                <c:pt idx="12">
                  <c:v>2643.0625</c:v>
                </c:pt>
                <c:pt idx="13">
                  <c:v>3243.6470588235293</c:v>
                </c:pt>
                <c:pt idx="14">
                  <c:v>1290.8636363636363</c:v>
                </c:pt>
                <c:pt idx="15">
                  <c:v>1826.3888888888889</c:v>
                </c:pt>
                <c:pt idx="16">
                  <c:v>2497</c:v>
                </c:pt>
                <c:pt idx="17">
                  <c:v>1971.5263157894738</c:v>
                </c:pt>
                <c:pt idx="18">
                  <c:v>2560.7692307692309</c:v>
                </c:pt>
                <c:pt idx="19">
                  <c:v>2530.6</c:v>
                </c:pt>
                <c:pt idx="20">
                  <c:v>2399.7894736842104</c:v>
                </c:pt>
                <c:pt idx="21">
                  <c:v>2162</c:v>
                </c:pt>
                <c:pt idx="22">
                  <c:v>1835.5238095238096</c:v>
                </c:pt>
                <c:pt idx="23">
                  <c:v>1954.8571428571429</c:v>
                </c:pt>
                <c:pt idx="24">
                  <c:v>3134.3846153846152</c:v>
                </c:pt>
                <c:pt idx="25">
                  <c:v>1567.4</c:v>
                </c:pt>
                <c:pt idx="26">
                  <c:v>2507.125</c:v>
                </c:pt>
                <c:pt idx="27">
                  <c:v>1662</c:v>
                </c:pt>
                <c:pt idx="28">
                  <c:v>1917.875</c:v>
                </c:pt>
                <c:pt idx="29">
                  <c:v>1966.15</c:v>
                </c:pt>
                <c:pt idx="30">
                  <c:v>3112.5333333333333</c:v>
                </c:pt>
                <c:pt idx="31">
                  <c:v>2393.1363636363635</c:v>
                </c:pt>
                <c:pt idx="32">
                  <c:v>2590.7647058823532</c:v>
                </c:pt>
                <c:pt idx="33">
                  <c:v>3640</c:v>
                </c:pt>
                <c:pt idx="34">
                  <c:v>2101.7272727272725</c:v>
                </c:pt>
                <c:pt idx="35">
                  <c:v>1903.4117647058824</c:v>
                </c:pt>
                <c:pt idx="36">
                  <c:v>2266.3157894736842</c:v>
                </c:pt>
                <c:pt idx="37">
                  <c:v>2913.7142857142858</c:v>
                </c:pt>
                <c:pt idx="38">
                  <c:v>2721</c:v>
                </c:pt>
                <c:pt idx="39">
                  <c:v>1963.2941176470588</c:v>
                </c:pt>
                <c:pt idx="40">
                  <c:v>1594.8636363636363</c:v>
                </c:pt>
                <c:pt idx="41">
                  <c:v>1760.5555555555557</c:v>
                </c:pt>
                <c:pt idx="42">
                  <c:v>3029.5294117647059</c:v>
                </c:pt>
                <c:pt idx="43">
                  <c:v>1452</c:v>
                </c:pt>
                <c:pt idx="44">
                  <c:v>2835.0769230769229</c:v>
                </c:pt>
                <c:pt idx="45">
                  <c:v>1467.15</c:v>
                </c:pt>
                <c:pt idx="46">
                  <c:v>2509.3157894736842</c:v>
                </c:pt>
                <c:pt idx="47">
                  <c:v>2423.0500000000002</c:v>
                </c:pt>
                <c:pt idx="48">
                  <c:v>2044.9047619047619</c:v>
                </c:pt>
                <c:pt idx="49">
                  <c:v>2378.0952380952381</c:v>
                </c:pt>
                <c:pt idx="50">
                  <c:v>3799.7692307692309</c:v>
                </c:pt>
                <c:pt idx="51">
                  <c:v>3297.5294117647059</c:v>
                </c:pt>
              </c:numCache>
            </c:numRef>
          </c:val>
          <c:extLst>
            <c:ext xmlns:c15="http://schemas.microsoft.com/office/drawing/2012/chart" uri="{02D57815-91ED-43cb-92C2-25804820EDAC}">
              <c15:datalabelsRange>
                <c15:f>'Marketing KPI Dashboard'!$O$43:$O$94</c15:f>
                <c15:dlblRangeCache>
                  <c:ptCount val="52"/>
                  <c:pt idx="0">
                    <c:v> $2,585 </c:v>
                  </c:pt>
                  <c:pt idx="1">
                    <c:v> $1,971 </c:v>
                  </c:pt>
                  <c:pt idx="2">
                    <c:v> $2,483 </c:v>
                  </c:pt>
                  <c:pt idx="3">
                    <c:v> $2,124 </c:v>
                  </c:pt>
                  <c:pt idx="4">
                    <c:v> $3,059 </c:v>
                  </c:pt>
                  <c:pt idx="5">
                    <c:v> $2,104 </c:v>
                  </c:pt>
                  <c:pt idx="6">
                    <c:v> $2,834 </c:v>
                  </c:pt>
                  <c:pt idx="7">
                    <c:v> $2,551 </c:v>
                  </c:pt>
                  <c:pt idx="8">
                    <c:v> $1,207 </c:v>
                  </c:pt>
                  <c:pt idx="9">
                    <c:v> $3,368 </c:v>
                  </c:pt>
                  <c:pt idx="10">
                    <c:v> $1,557 </c:v>
                  </c:pt>
                  <c:pt idx="11">
                    <c:v> $2,235 </c:v>
                  </c:pt>
                  <c:pt idx="12">
                    <c:v> $2,643 </c:v>
                  </c:pt>
                  <c:pt idx="13">
                    <c:v> $3,244 </c:v>
                  </c:pt>
                  <c:pt idx="14">
                    <c:v> $1,291 </c:v>
                  </c:pt>
                  <c:pt idx="15">
                    <c:v> $1,826 </c:v>
                  </c:pt>
                  <c:pt idx="16">
                    <c:v> $2,497 </c:v>
                  </c:pt>
                  <c:pt idx="17">
                    <c:v> $1,972 </c:v>
                  </c:pt>
                  <c:pt idx="18">
                    <c:v> $2,561 </c:v>
                  </c:pt>
                  <c:pt idx="19">
                    <c:v> $2,531 </c:v>
                  </c:pt>
                  <c:pt idx="20">
                    <c:v> $2,400 </c:v>
                  </c:pt>
                  <c:pt idx="21">
                    <c:v> $2,162 </c:v>
                  </c:pt>
                  <c:pt idx="22">
                    <c:v> $1,836 </c:v>
                  </c:pt>
                  <c:pt idx="23">
                    <c:v> $1,955 </c:v>
                  </c:pt>
                  <c:pt idx="24">
                    <c:v> $3,134 </c:v>
                  </c:pt>
                  <c:pt idx="25">
                    <c:v> $1,567 </c:v>
                  </c:pt>
                  <c:pt idx="26">
                    <c:v> $2,507 </c:v>
                  </c:pt>
                  <c:pt idx="27">
                    <c:v> $1,662 </c:v>
                  </c:pt>
                  <c:pt idx="28">
                    <c:v> $1,918 </c:v>
                  </c:pt>
                  <c:pt idx="29">
                    <c:v> $1,966 </c:v>
                  </c:pt>
                  <c:pt idx="30">
                    <c:v> $3,113 </c:v>
                  </c:pt>
                  <c:pt idx="31">
                    <c:v> $2,393 </c:v>
                  </c:pt>
                  <c:pt idx="32">
                    <c:v> $2,591 </c:v>
                  </c:pt>
                  <c:pt idx="33">
                    <c:v> $3,640 </c:v>
                  </c:pt>
                  <c:pt idx="34">
                    <c:v> $2,102 </c:v>
                  </c:pt>
                  <c:pt idx="35">
                    <c:v> $1,903 </c:v>
                  </c:pt>
                  <c:pt idx="36">
                    <c:v> $2,266 </c:v>
                  </c:pt>
                  <c:pt idx="37">
                    <c:v> $2,914 </c:v>
                  </c:pt>
                  <c:pt idx="38">
                    <c:v> $2,721 </c:v>
                  </c:pt>
                  <c:pt idx="39">
                    <c:v> $1,963 </c:v>
                  </c:pt>
                  <c:pt idx="40">
                    <c:v> $1,595 </c:v>
                  </c:pt>
                  <c:pt idx="41">
                    <c:v> $1,761 </c:v>
                  </c:pt>
                  <c:pt idx="42">
                    <c:v> $3,030 </c:v>
                  </c:pt>
                  <c:pt idx="43">
                    <c:v> $1,452 </c:v>
                  </c:pt>
                  <c:pt idx="44">
                    <c:v> $2,835 </c:v>
                  </c:pt>
                  <c:pt idx="45">
                    <c:v> $1,467 </c:v>
                  </c:pt>
                  <c:pt idx="46">
                    <c:v> $2,509 </c:v>
                  </c:pt>
                  <c:pt idx="47">
                    <c:v> $2,423 </c:v>
                  </c:pt>
                  <c:pt idx="48">
                    <c:v> $2,045 </c:v>
                  </c:pt>
                  <c:pt idx="49">
                    <c:v> $2,378 </c:v>
                  </c:pt>
                  <c:pt idx="50">
                    <c:v> $3,800 </c:v>
                  </c:pt>
                  <c:pt idx="51">
                    <c:v> $3,298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'Marketing KPI Dashboard'!$D$42</c:f>
              <c:strCache>
                <c:ptCount val="1"/>
                <c:pt idx="0">
                  <c:v>Mktg Spend</c:v>
                </c:pt>
              </c:strCache>
            </c:strRef>
          </c:tx>
          <c:spPr>
            <a:solidFill>
              <a:srgbClr val="51D4D3">
                <a:alpha val="49804"/>
              </a:srgbClr>
            </a:solidFill>
            <a:ln>
              <a:noFill/>
            </a:ln>
            <a:effectLst/>
          </c:spPr>
          <c:invertIfNegative val="0"/>
          <c:dLbls>
            <c:dLbl>
              <c:idx val="0"/>
              <c:tx>
                <c:rich>
                  <a:bodyPr/>
                  <a:lstStyle/>
                  <a:p>
                    <a:fld id="{45E8BC21-56E5-EB44-9DF2-47D3DE511D1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D0E-4048-BA85-D9170065001E}"/>
                </c:ext>
              </c:extLst>
            </c:dLbl>
            <c:dLbl>
              <c:idx val="1"/>
              <c:tx>
                <c:rich>
                  <a:bodyPr/>
                  <a:lstStyle/>
                  <a:p>
                    <a:fld id="{786813D7-3298-1A4F-85A6-BBB0C66BA9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D0E-4048-BA85-D9170065001E}"/>
                </c:ext>
              </c:extLst>
            </c:dLbl>
            <c:dLbl>
              <c:idx val="2"/>
              <c:tx>
                <c:rich>
                  <a:bodyPr/>
                  <a:lstStyle/>
                  <a:p>
                    <a:fld id="{E2F834D1-A6D2-024B-A471-54E6A5AC7E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D0E-4048-BA85-D9170065001E}"/>
                </c:ext>
              </c:extLst>
            </c:dLbl>
            <c:dLbl>
              <c:idx val="3"/>
              <c:tx>
                <c:rich>
                  <a:bodyPr/>
                  <a:lstStyle/>
                  <a:p>
                    <a:fld id="{46CE4B9E-1CF6-9B45-AC01-EBB4DFFFCA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D0E-4048-BA85-D9170065001E}"/>
                </c:ext>
              </c:extLst>
            </c:dLbl>
            <c:dLbl>
              <c:idx val="4"/>
              <c:tx>
                <c:rich>
                  <a:bodyPr/>
                  <a:lstStyle/>
                  <a:p>
                    <a:fld id="{0CBB4750-D97B-324C-BB40-43E5C0C57E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D0E-4048-BA85-D9170065001E}"/>
                </c:ext>
              </c:extLst>
            </c:dLbl>
            <c:dLbl>
              <c:idx val="5"/>
              <c:tx>
                <c:rich>
                  <a:bodyPr/>
                  <a:lstStyle/>
                  <a:p>
                    <a:fld id="{E9461095-E986-2B42-8010-5F9DD2BBEBC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D0E-4048-BA85-D9170065001E}"/>
                </c:ext>
              </c:extLst>
            </c:dLbl>
            <c:dLbl>
              <c:idx val="6"/>
              <c:tx>
                <c:rich>
                  <a:bodyPr/>
                  <a:lstStyle/>
                  <a:p>
                    <a:fld id="{377E48DF-EBEF-904B-9821-0DF7C00D08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D0E-4048-BA85-D9170065001E}"/>
                </c:ext>
              </c:extLst>
            </c:dLbl>
            <c:dLbl>
              <c:idx val="7"/>
              <c:tx>
                <c:rich>
                  <a:bodyPr/>
                  <a:lstStyle/>
                  <a:p>
                    <a:fld id="{0A3A7F64-A762-CB49-8EB0-521FF45255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D0E-4048-BA85-D9170065001E}"/>
                </c:ext>
              </c:extLst>
            </c:dLbl>
            <c:dLbl>
              <c:idx val="8"/>
              <c:tx>
                <c:rich>
                  <a:bodyPr/>
                  <a:lstStyle/>
                  <a:p>
                    <a:fld id="{C4220377-00B1-9945-AF3C-E5D93E879F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0E-4048-BA85-D9170065001E}"/>
                </c:ext>
              </c:extLst>
            </c:dLbl>
            <c:dLbl>
              <c:idx val="9"/>
              <c:tx>
                <c:rich>
                  <a:bodyPr/>
                  <a:lstStyle/>
                  <a:p>
                    <a:fld id="{E012A27D-B371-FE42-AA44-6535AC5F0F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0E-4048-BA85-D9170065001E}"/>
                </c:ext>
              </c:extLst>
            </c:dLbl>
            <c:dLbl>
              <c:idx val="10"/>
              <c:tx>
                <c:rich>
                  <a:bodyPr/>
                  <a:lstStyle/>
                  <a:p>
                    <a:fld id="{AD7CD492-86EF-8042-B6B8-A95E93993D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0E-4048-BA85-D9170065001E}"/>
                </c:ext>
              </c:extLst>
            </c:dLbl>
            <c:dLbl>
              <c:idx val="11"/>
              <c:tx>
                <c:rich>
                  <a:bodyPr/>
                  <a:lstStyle/>
                  <a:p>
                    <a:fld id="{F4447F73-7F9A-FE43-A871-435C38DE37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0E-4048-BA85-D9170065001E}"/>
                </c:ext>
              </c:extLst>
            </c:dLbl>
            <c:dLbl>
              <c:idx val="12"/>
              <c:tx>
                <c:rich>
                  <a:bodyPr/>
                  <a:lstStyle/>
                  <a:p>
                    <a:fld id="{9501DABD-9370-014E-9416-29FB821D49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0E-4048-BA85-D9170065001E}"/>
                </c:ext>
              </c:extLst>
            </c:dLbl>
            <c:dLbl>
              <c:idx val="13"/>
              <c:tx>
                <c:rich>
                  <a:bodyPr/>
                  <a:lstStyle/>
                  <a:p>
                    <a:fld id="{091EDDE8-8676-BE41-B4AC-C0637495F3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D0E-4048-BA85-D9170065001E}"/>
                </c:ext>
              </c:extLst>
            </c:dLbl>
            <c:dLbl>
              <c:idx val="14"/>
              <c:tx>
                <c:rich>
                  <a:bodyPr/>
                  <a:lstStyle/>
                  <a:p>
                    <a:fld id="{E79489A1-45A6-4F43-B63C-DD849CD417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D0E-4048-BA85-D9170065001E}"/>
                </c:ext>
              </c:extLst>
            </c:dLbl>
            <c:dLbl>
              <c:idx val="15"/>
              <c:tx>
                <c:rich>
                  <a:bodyPr/>
                  <a:lstStyle/>
                  <a:p>
                    <a:fld id="{F8420EE3-2502-7944-A377-92B19838DF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D0E-4048-BA85-D9170065001E}"/>
                </c:ext>
              </c:extLst>
            </c:dLbl>
            <c:dLbl>
              <c:idx val="16"/>
              <c:tx>
                <c:rich>
                  <a:bodyPr/>
                  <a:lstStyle/>
                  <a:p>
                    <a:fld id="{65B2EA71-68BC-5445-8C90-80594428EE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D0E-4048-BA85-D9170065001E}"/>
                </c:ext>
              </c:extLst>
            </c:dLbl>
            <c:dLbl>
              <c:idx val="17"/>
              <c:tx>
                <c:rich>
                  <a:bodyPr/>
                  <a:lstStyle/>
                  <a:p>
                    <a:fld id="{EB87A83B-9278-E843-BE82-5226CCC68E3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D0E-4048-BA85-D9170065001E}"/>
                </c:ext>
              </c:extLst>
            </c:dLbl>
            <c:dLbl>
              <c:idx val="18"/>
              <c:tx>
                <c:rich>
                  <a:bodyPr/>
                  <a:lstStyle/>
                  <a:p>
                    <a:fld id="{8B5E8B3E-4466-8E43-AE58-410D3B8C3DB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D0E-4048-BA85-D9170065001E}"/>
                </c:ext>
              </c:extLst>
            </c:dLbl>
            <c:dLbl>
              <c:idx val="19"/>
              <c:tx>
                <c:rich>
                  <a:bodyPr/>
                  <a:lstStyle/>
                  <a:p>
                    <a:fld id="{CFED46C7-082B-4F4D-A797-62ED69CC943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D0E-4048-BA85-D9170065001E}"/>
                </c:ext>
              </c:extLst>
            </c:dLbl>
            <c:dLbl>
              <c:idx val="20"/>
              <c:tx>
                <c:rich>
                  <a:bodyPr/>
                  <a:lstStyle/>
                  <a:p>
                    <a:fld id="{ABA41709-3914-4C4A-82FF-BB404C8160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D0E-4048-BA85-D9170065001E}"/>
                </c:ext>
              </c:extLst>
            </c:dLbl>
            <c:dLbl>
              <c:idx val="21"/>
              <c:tx>
                <c:rich>
                  <a:bodyPr/>
                  <a:lstStyle/>
                  <a:p>
                    <a:fld id="{69BA5A86-CEF7-7C4E-9595-622A74AB1EA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D0E-4048-BA85-D9170065001E}"/>
                </c:ext>
              </c:extLst>
            </c:dLbl>
            <c:dLbl>
              <c:idx val="22"/>
              <c:tx>
                <c:rich>
                  <a:bodyPr/>
                  <a:lstStyle/>
                  <a:p>
                    <a:fld id="{55D58973-65B4-B84E-9CC0-89414694E49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D0E-4048-BA85-D9170065001E}"/>
                </c:ext>
              </c:extLst>
            </c:dLbl>
            <c:dLbl>
              <c:idx val="23"/>
              <c:tx>
                <c:rich>
                  <a:bodyPr/>
                  <a:lstStyle/>
                  <a:p>
                    <a:fld id="{9F5D2140-0210-6A4C-98EC-266A1F16AA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D0E-4048-BA85-D9170065001E}"/>
                </c:ext>
              </c:extLst>
            </c:dLbl>
            <c:dLbl>
              <c:idx val="24"/>
              <c:tx>
                <c:rich>
                  <a:bodyPr/>
                  <a:lstStyle/>
                  <a:p>
                    <a:fld id="{E742BD97-A91D-7442-8E96-C0BB687DE2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D0E-4048-BA85-D9170065001E}"/>
                </c:ext>
              </c:extLst>
            </c:dLbl>
            <c:dLbl>
              <c:idx val="25"/>
              <c:tx>
                <c:rich>
                  <a:bodyPr/>
                  <a:lstStyle/>
                  <a:p>
                    <a:fld id="{4E6139D8-8044-5947-BF0F-6D2798B9EB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D0E-4048-BA85-D9170065001E}"/>
                </c:ext>
              </c:extLst>
            </c:dLbl>
            <c:dLbl>
              <c:idx val="26"/>
              <c:tx>
                <c:rich>
                  <a:bodyPr/>
                  <a:lstStyle/>
                  <a:p>
                    <a:fld id="{D5FA95CE-2FE9-DE48-9DB1-E159BF96CB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D0E-4048-BA85-D9170065001E}"/>
                </c:ext>
              </c:extLst>
            </c:dLbl>
            <c:dLbl>
              <c:idx val="27"/>
              <c:tx>
                <c:rich>
                  <a:bodyPr/>
                  <a:lstStyle/>
                  <a:p>
                    <a:fld id="{B91D481A-4632-BB48-B5EE-07241A2FC8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D0E-4048-BA85-D9170065001E}"/>
                </c:ext>
              </c:extLst>
            </c:dLbl>
            <c:dLbl>
              <c:idx val="28"/>
              <c:tx>
                <c:rich>
                  <a:bodyPr/>
                  <a:lstStyle/>
                  <a:p>
                    <a:fld id="{EA750AE9-72BD-C340-B227-D5B9CF65D53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D0E-4048-BA85-D9170065001E}"/>
                </c:ext>
              </c:extLst>
            </c:dLbl>
            <c:dLbl>
              <c:idx val="29"/>
              <c:tx>
                <c:rich>
                  <a:bodyPr/>
                  <a:lstStyle/>
                  <a:p>
                    <a:fld id="{A9E633F6-CD6A-164F-826F-FAFD03096A3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ED0E-4048-BA85-D9170065001E}"/>
                </c:ext>
              </c:extLst>
            </c:dLbl>
            <c:dLbl>
              <c:idx val="30"/>
              <c:tx>
                <c:rich>
                  <a:bodyPr/>
                  <a:lstStyle/>
                  <a:p>
                    <a:fld id="{2927B908-A167-5C46-A29A-0047873425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ED0E-4048-BA85-D9170065001E}"/>
                </c:ext>
              </c:extLst>
            </c:dLbl>
            <c:dLbl>
              <c:idx val="31"/>
              <c:tx>
                <c:rich>
                  <a:bodyPr/>
                  <a:lstStyle/>
                  <a:p>
                    <a:fld id="{5C9A83DE-07A1-FF4F-AB00-78AC4176BE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ED0E-4048-BA85-D9170065001E}"/>
                </c:ext>
              </c:extLst>
            </c:dLbl>
            <c:dLbl>
              <c:idx val="32"/>
              <c:tx>
                <c:rich>
                  <a:bodyPr/>
                  <a:lstStyle/>
                  <a:p>
                    <a:fld id="{25C917E5-2EB0-1440-9BA1-D900424F9D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ED0E-4048-BA85-D9170065001E}"/>
                </c:ext>
              </c:extLst>
            </c:dLbl>
            <c:dLbl>
              <c:idx val="33"/>
              <c:tx>
                <c:rich>
                  <a:bodyPr/>
                  <a:lstStyle/>
                  <a:p>
                    <a:fld id="{3B552194-5F58-204C-9CF9-7C8F54A919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ED0E-4048-BA85-D9170065001E}"/>
                </c:ext>
              </c:extLst>
            </c:dLbl>
            <c:dLbl>
              <c:idx val="34"/>
              <c:tx>
                <c:rich>
                  <a:bodyPr/>
                  <a:lstStyle/>
                  <a:p>
                    <a:fld id="{4DB34B2C-8B4E-9945-8509-5BD1BEF59D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ED0E-4048-BA85-D9170065001E}"/>
                </c:ext>
              </c:extLst>
            </c:dLbl>
            <c:dLbl>
              <c:idx val="35"/>
              <c:tx>
                <c:rich>
                  <a:bodyPr/>
                  <a:lstStyle/>
                  <a:p>
                    <a:fld id="{DBAA8114-518D-2D4E-BD22-7D1197E8106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ED0E-4048-BA85-D9170065001E}"/>
                </c:ext>
              </c:extLst>
            </c:dLbl>
            <c:dLbl>
              <c:idx val="36"/>
              <c:tx>
                <c:rich>
                  <a:bodyPr/>
                  <a:lstStyle/>
                  <a:p>
                    <a:fld id="{0F4A414E-6A7E-504C-9042-C943BB5770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ED0E-4048-BA85-D9170065001E}"/>
                </c:ext>
              </c:extLst>
            </c:dLbl>
            <c:dLbl>
              <c:idx val="37"/>
              <c:tx>
                <c:rich>
                  <a:bodyPr/>
                  <a:lstStyle/>
                  <a:p>
                    <a:fld id="{DAA639D5-E848-AB43-B82D-95672C35BD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ED0E-4048-BA85-D9170065001E}"/>
                </c:ext>
              </c:extLst>
            </c:dLbl>
            <c:dLbl>
              <c:idx val="38"/>
              <c:tx>
                <c:rich>
                  <a:bodyPr/>
                  <a:lstStyle/>
                  <a:p>
                    <a:fld id="{CA22E5DA-C0D0-E541-BF2D-96F752C2B6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ED0E-4048-BA85-D9170065001E}"/>
                </c:ext>
              </c:extLst>
            </c:dLbl>
            <c:dLbl>
              <c:idx val="39"/>
              <c:tx>
                <c:rich>
                  <a:bodyPr/>
                  <a:lstStyle/>
                  <a:p>
                    <a:fld id="{5443F8AD-18F1-4F4E-9002-A80BB5DC378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ED0E-4048-BA85-D9170065001E}"/>
                </c:ext>
              </c:extLst>
            </c:dLbl>
            <c:dLbl>
              <c:idx val="40"/>
              <c:tx>
                <c:rich>
                  <a:bodyPr/>
                  <a:lstStyle/>
                  <a:p>
                    <a:fld id="{5B4ADC82-C68E-714B-87C1-ADA75AC766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ED0E-4048-BA85-D9170065001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292FCCCD-B615-1F40-8635-EE36E7F810B8}"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ED0E-4048-BA85-D9170065001E}"/>
                </c:ext>
              </c:extLst>
            </c:dLbl>
            <c:dLbl>
              <c:idx val="42"/>
              <c:tx>
                <c:rich>
                  <a:bodyPr/>
                  <a:lstStyle/>
                  <a:p>
                    <a:fld id="{35B9AFAA-0AAF-B544-9DDA-6177041BC44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ED0E-4048-BA85-D9170065001E}"/>
                </c:ext>
              </c:extLst>
            </c:dLbl>
            <c:dLbl>
              <c:idx val="43"/>
              <c:tx>
                <c:rich>
                  <a:bodyPr/>
                  <a:lstStyle/>
                  <a:p>
                    <a:fld id="{7A8EBD9C-D44A-554E-869B-03C11505FD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ED0E-4048-BA85-D9170065001E}"/>
                </c:ext>
              </c:extLst>
            </c:dLbl>
            <c:dLbl>
              <c:idx val="44"/>
              <c:tx>
                <c:rich>
                  <a:bodyPr/>
                  <a:lstStyle/>
                  <a:p>
                    <a:fld id="{404CA0BF-5B3C-BD44-BAE3-FF52332CAB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ED0E-4048-BA85-D9170065001E}"/>
                </c:ext>
              </c:extLst>
            </c:dLbl>
            <c:dLbl>
              <c:idx val="45"/>
              <c:tx>
                <c:rich>
                  <a:bodyPr/>
                  <a:lstStyle/>
                  <a:p>
                    <a:fld id="{A34BF210-E7A4-3C47-B781-0672A28282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ED0E-4048-BA85-D9170065001E}"/>
                </c:ext>
              </c:extLst>
            </c:dLbl>
            <c:dLbl>
              <c:idx val="46"/>
              <c:tx>
                <c:rich>
                  <a:bodyPr/>
                  <a:lstStyle/>
                  <a:p>
                    <a:fld id="{85CBC265-121F-F844-A850-4FFE350F72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ED0E-4048-BA85-D9170065001E}"/>
                </c:ext>
              </c:extLst>
            </c:dLbl>
            <c:dLbl>
              <c:idx val="47"/>
              <c:tx>
                <c:rich>
                  <a:bodyPr/>
                  <a:lstStyle/>
                  <a:p>
                    <a:fld id="{B91FD717-4F98-4144-B5F2-CEAC608C1A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ED0E-4048-BA85-D9170065001E}"/>
                </c:ext>
              </c:extLst>
            </c:dLbl>
            <c:dLbl>
              <c:idx val="48"/>
              <c:tx>
                <c:rich>
                  <a:bodyPr/>
                  <a:lstStyle/>
                  <a:p>
                    <a:fld id="{7B1F0666-7104-E14F-953B-283AEBF1A3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ED0E-4048-BA85-D9170065001E}"/>
                </c:ext>
              </c:extLst>
            </c:dLbl>
            <c:dLbl>
              <c:idx val="49"/>
              <c:tx>
                <c:rich>
                  <a:bodyPr/>
                  <a:lstStyle/>
                  <a:p>
                    <a:fld id="{BECBEF2D-35C3-464B-9FCD-12BA8421006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ED0E-4048-BA85-D9170065001E}"/>
                </c:ext>
              </c:extLst>
            </c:dLbl>
            <c:dLbl>
              <c:idx val="50"/>
              <c:tx>
                <c:rich>
                  <a:bodyPr/>
                  <a:lstStyle/>
                  <a:p>
                    <a:fld id="{217EE8EC-EC51-2F46-AAE5-14BE434F34A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ED0E-4048-BA85-D9170065001E}"/>
                </c:ext>
              </c:extLst>
            </c:dLbl>
            <c:dLbl>
              <c:idx val="51"/>
              <c:tx>
                <c:rich>
                  <a:bodyPr/>
                  <a:lstStyle/>
                  <a:p>
                    <a:fld id="{28369538-4911-0241-BB88-10AD1305F4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ED0E-4048-BA85-D9170065001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'Marketing KPI Dashboard'!$B$43:$B$94</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'Marketing KPI Dashboard'!$D$43:$D$94</c:f>
              <c:numCache>
                <c:formatCode>"$"#,##0</c:formatCod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numCache>
            </c:numRef>
          </c:val>
          <c:extLst>
            <c:ext xmlns:c15="http://schemas.microsoft.com/office/drawing/2012/chart" uri="{02D57815-91ED-43cb-92C2-25804820EDAC}">
              <c15:datalabelsRange>
                <c15:f>'Marketing KPI Dashboard'!$D$43:$D$94</c15:f>
                <c15:dlblRangeCache>
                  <c:ptCount val="52"/>
                  <c:pt idx="0">
                    <c:v>$10,867</c:v>
                  </c:pt>
                  <c:pt idx="1">
                    <c:v>$14,141</c:v>
                  </c:pt>
                  <c:pt idx="2">
                    <c:v>$11,662</c:v>
                  </c:pt>
                  <c:pt idx="3">
                    <c:v>$8,459</c:v>
                  </c:pt>
                  <c:pt idx="4">
                    <c:v>$10,329</c:v>
                  </c:pt>
                  <c:pt idx="5">
                    <c:v>$6,883</c:v>
                  </c:pt>
                  <c:pt idx="6">
                    <c:v>$7,623</c:v>
                  </c:pt>
                  <c:pt idx="7">
                    <c:v>$10,691</c:v>
                  </c:pt>
                  <c:pt idx="8">
                    <c:v>$7,554</c:v>
                  </c:pt>
                  <c:pt idx="9">
                    <c:v>$7,088</c:v>
                  </c:pt>
                  <c:pt idx="10">
                    <c:v>$12,962</c:v>
                  </c:pt>
                  <c:pt idx="11">
                    <c:v>$9,951</c:v>
                  </c:pt>
                  <c:pt idx="12">
                    <c:v>$13,255</c:v>
                  </c:pt>
                  <c:pt idx="13">
                    <c:v>$8,747</c:v>
                  </c:pt>
                  <c:pt idx="14">
                    <c:v>$13,577</c:v>
                  </c:pt>
                  <c:pt idx="15">
                    <c:v>$8,138</c:v>
                  </c:pt>
                  <c:pt idx="16">
                    <c:v>$8,350</c:v>
                  </c:pt>
                  <c:pt idx="17">
                    <c:v>$13,698</c:v>
                  </c:pt>
                  <c:pt idx="18">
                    <c:v>$8,494</c:v>
                  </c:pt>
                  <c:pt idx="19">
                    <c:v>$12,898</c:v>
                  </c:pt>
                  <c:pt idx="20">
                    <c:v>$12,129</c:v>
                  </c:pt>
                  <c:pt idx="21">
                    <c:v>$9,633</c:v>
                  </c:pt>
                  <c:pt idx="22">
                    <c:v>$12,892</c:v>
                  </c:pt>
                  <c:pt idx="23">
                    <c:v>$7,746</c:v>
                  </c:pt>
                  <c:pt idx="24">
                    <c:v>$12,866</c:v>
                  </c:pt>
                  <c:pt idx="25">
                    <c:v>$8,883</c:v>
                  </c:pt>
                  <c:pt idx="26">
                    <c:v>$14,117</c:v>
                  </c:pt>
                  <c:pt idx="27">
                    <c:v>$11,336</c:v>
                  </c:pt>
                  <c:pt idx="28">
                    <c:v>$6,854</c:v>
                  </c:pt>
                  <c:pt idx="29">
                    <c:v>$9,616</c:v>
                  </c:pt>
                  <c:pt idx="30">
                    <c:v>$9,072</c:v>
                  </c:pt>
                  <c:pt idx="31">
                    <c:v>$10,168</c:v>
                  </c:pt>
                  <c:pt idx="32">
                    <c:v>$8,780</c:v>
                  </c:pt>
                  <c:pt idx="33">
                    <c:v>$7,131</c:v>
                  </c:pt>
                  <c:pt idx="34">
                    <c:v>$11,629</c:v>
                  </c:pt>
                  <c:pt idx="35">
                    <c:v>$13,260</c:v>
                  </c:pt>
                  <c:pt idx="36">
                    <c:v>$8,528</c:v>
                  </c:pt>
                  <c:pt idx="37">
                    <c:v>$11,212</c:v>
                  </c:pt>
                  <c:pt idx="38">
                    <c:v>$13,868</c:v>
                  </c:pt>
                  <c:pt idx="39">
                    <c:v>$14,027</c:v>
                  </c:pt>
                  <c:pt idx="40">
                    <c:v>$8,039</c:v>
                  </c:pt>
                  <c:pt idx="41">
                    <c:v>$8,257</c:v>
                  </c:pt>
                  <c:pt idx="42">
                    <c:v>$11,435</c:v>
                  </c:pt>
                  <c:pt idx="43">
                    <c:v>$10,663</c:v>
                  </c:pt>
                  <c:pt idx="44">
                    <c:v>$13,750</c:v>
                  </c:pt>
                  <c:pt idx="45">
                    <c:v>$12,668</c:v>
                  </c:pt>
                  <c:pt idx="46">
                    <c:v>$12,186</c:v>
                  </c:pt>
                  <c:pt idx="47">
                    <c:v>$7,469</c:v>
                  </c:pt>
                  <c:pt idx="48">
                    <c:v>$13,387</c:v>
                  </c:pt>
                  <c:pt idx="49">
                    <c:v>$13,705</c:v>
                  </c:pt>
                  <c:pt idx="50">
                    <c:v>$10,114</c:v>
                  </c:pt>
                  <c:pt idx="51">
                    <c:v>$14,238</c:v>
                  </c:pt>
                </c15:dlblRangeCache>
              </c15:datalabelsRange>
            </c:ext>
            <c:ext xmlns:c16="http://schemas.microsoft.com/office/drawing/2014/chart" uri="{C3380CC4-5D6E-409C-BE32-E72D297353CC}">
              <c16:uniqueId val="{00000034-ED0E-4048-BA85-D9170065001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'Marketing KPI Dashboard'!$C$103</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391B-9541-A23A-E066A80552DA}"/>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4-391B-9541-A23A-E066A80552DA}"/>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391B-9541-A23A-E066A80552DA}"/>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2-391B-9541-A23A-E066A80552DA}"/>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391B-9541-A23A-E066A80552DA}"/>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6-391B-9541-A23A-E066A80552D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91B-9541-A23A-E066A80552D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4-391B-9541-A23A-E066A80552D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391B-9541-A23A-E066A80552D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391B-9541-A23A-E066A80552D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91B-9541-A23A-E066A80552D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6-391B-9541-A23A-E066A80552D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KPI Dashboard'!$B$104:$B$109</c:f>
              <c:strCache>
                <c:ptCount val="6"/>
                <c:pt idx="0">
                  <c:v>Organic Traffic</c:v>
                </c:pt>
                <c:pt idx="1">
                  <c:v>Paid Search</c:v>
                </c:pt>
                <c:pt idx="2">
                  <c:v>Social</c:v>
                </c:pt>
                <c:pt idx="3">
                  <c:v>Email </c:v>
                </c:pt>
                <c:pt idx="4">
                  <c:v>TV</c:v>
                </c:pt>
                <c:pt idx="5">
                  <c:v>Other</c:v>
                </c:pt>
              </c:strCache>
            </c:strRef>
          </c:cat>
          <c:val>
            <c:numRef>
              <c:f>'Marketing KPI Dashboard'!$C$104:$C$109</c:f>
              <c:numCache>
                <c:formatCode>"$"#,##0</c:formatCode>
                <c:ptCount val="6"/>
                <c:pt idx="0">
                  <c:v>451</c:v>
                </c:pt>
                <c:pt idx="1">
                  <c:v>711</c:v>
                </c:pt>
                <c:pt idx="2">
                  <c:v>615</c:v>
                </c:pt>
                <c:pt idx="3">
                  <c:v>475</c:v>
                </c:pt>
                <c:pt idx="4">
                  <c:v>585</c:v>
                </c:pt>
                <c:pt idx="5">
                  <c:v>813</c:v>
                </c:pt>
              </c:numCache>
            </c:numRef>
          </c:val>
          <c:extLst>
            <c:ext xmlns:c16="http://schemas.microsoft.com/office/drawing/2014/chart" uri="{C3380CC4-5D6E-409C-BE32-E72D297353CC}">
              <c16:uniqueId val="{00000000-391B-9541-A23A-E066A80552D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'Marketing KPI Dashboard'!$D$103</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133C-BE4D-939E-BF6260257035}"/>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133C-BE4D-939E-BF6260257035}"/>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133C-BE4D-939E-BF6260257035}"/>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133C-BE4D-939E-BF6260257035}"/>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133C-BE4D-939E-BF6260257035}"/>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133C-BE4D-939E-BF6260257035}"/>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133C-BE4D-939E-BF6260257035}"/>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133C-BE4D-939E-BF6260257035}"/>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133C-BE4D-939E-BF6260257035}"/>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133C-BE4D-939E-BF6260257035}"/>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133C-BE4D-939E-BF6260257035}"/>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133C-BE4D-939E-BF6260257035}"/>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KPI Dashboard'!$B$104:$B$109</c:f>
              <c:strCache>
                <c:ptCount val="6"/>
                <c:pt idx="0">
                  <c:v>Organic Traffic</c:v>
                </c:pt>
                <c:pt idx="1">
                  <c:v>Paid Search</c:v>
                </c:pt>
                <c:pt idx="2">
                  <c:v>Social</c:v>
                </c:pt>
                <c:pt idx="3">
                  <c:v>Email </c:v>
                </c:pt>
                <c:pt idx="4">
                  <c:v>TV</c:v>
                </c:pt>
                <c:pt idx="5">
                  <c:v>Other</c:v>
                </c:pt>
              </c:strCache>
            </c:strRef>
          </c:cat>
          <c:val>
            <c:numRef>
              <c:f>'Marketing KPI Dashboard'!$D$104:$D$109</c:f>
              <c:numCache>
                <c:formatCode>"$"#,##0</c:formatCode>
                <c:ptCount val="6"/>
                <c:pt idx="0">
                  <c:v>813</c:v>
                </c:pt>
                <c:pt idx="1">
                  <c:v>2541</c:v>
                </c:pt>
                <c:pt idx="2">
                  <c:v>3577</c:v>
                </c:pt>
                <c:pt idx="3">
                  <c:v>1240</c:v>
                </c:pt>
                <c:pt idx="4">
                  <c:v>3100</c:v>
                </c:pt>
                <c:pt idx="5">
                  <c:v>2800</c:v>
                </c:pt>
              </c:numCache>
            </c:numRef>
          </c:val>
          <c:extLst>
            <c:ext xmlns:c16="http://schemas.microsoft.com/office/drawing/2014/chart" uri="{C3380CC4-5D6E-409C-BE32-E72D297353CC}">
              <c16:uniqueId val="{0000000C-133C-BE4D-939E-BF6260257035}"/>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Marketing KPI Dashboard'!$O$41</c:f>
              <c:strCache>
                <c:ptCount val="1"/>
                <c:pt idx="0">
                  <c:v>Revenue Per Acquisition</c:v>
                </c:pt>
              </c:strCache>
            </c:strRef>
          </c:tx>
          <c:spPr>
            <a:solidFill>
              <a:schemeClr val="accent1">
                <a:lumMod val="60000"/>
                <a:lumOff val="40000"/>
                <a:alpha val="50000"/>
              </a:schemeClr>
            </a:solidFill>
            <a:ln>
              <a:noFill/>
            </a:ln>
            <a:effectLst/>
          </c:spPr>
          <c:invertIfNegative val="0"/>
          <c:dLbls>
            <c:dLbl>
              <c:idx val="0"/>
              <c:tx>
                <c:rich>
                  <a:bodyPr/>
                  <a:lstStyle/>
                  <a:p>
                    <a:fld id="{CB366A77-A6DC-DD4E-B0DF-CD6C8CEFEA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364-1C48-BCE3-785BB0C778FA}"/>
                </c:ext>
              </c:extLst>
            </c:dLbl>
            <c:dLbl>
              <c:idx val="1"/>
              <c:tx>
                <c:rich>
                  <a:bodyPr/>
                  <a:lstStyle/>
                  <a:p>
                    <a:fld id="{C2C2E767-3CBE-E640-8C33-304E8762090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64-1C48-BCE3-785BB0C778FA}"/>
                </c:ext>
              </c:extLst>
            </c:dLbl>
            <c:dLbl>
              <c:idx val="2"/>
              <c:tx>
                <c:rich>
                  <a:bodyPr/>
                  <a:lstStyle/>
                  <a:p>
                    <a:fld id="{F5DA86AD-499F-B44D-8672-130567CBBC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364-1C48-BCE3-785BB0C778FA}"/>
                </c:ext>
              </c:extLst>
            </c:dLbl>
            <c:dLbl>
              <c:idx val="3"/>
              <c:tx>
                <c:rich>
                  <a:bodyPr/>
                  <a:lstStyle/>
                  <a:p>
                    <a:fld id="{C7CA1275-EF2F-BB4E-9AF3-D00F47AFDD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364-1C48-BCE3-785BB0C778FA}"/>
                </c:ext>
              </c:extLst>
            </c:dLbl>
            <c:dLbl>
              <c:idx val="4"/>
              <c:tx>
                <c:rich>
                  <a:bodyPr/>
                  <a:lstStyle/>
                  <a:p>
                    <a:fld id="{D36B792F-B7E8-B142-8CCC-E84D7D4E73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364-1C48-BCE3-785BB0C778FA}"/>
                </c:ext>
              </c:extLst>
            </c:dLbl>
            <c:dLbl>
              <c:idx val="5"/>
              <c:tx>
                <c:rich>
                  <a:bodyPr/>
                  <a:lstStyle/>
                  <a:p>
                    <a:fld id="{143804D8-1769-2E46-A87D-DC8C23B80F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364-1C48-BCE3-785BB0C778FA}"/>
                </c:ext>
              </c:extLst>
            </c:dLbl>
            <c:dLbl>
              <c:idx val="6"/>
              <c:tx>
                <c:rich>
                  <a:bodyPr/>
                  <a:lstStyle/>
                  <a:p>
                    <a:fld id="{741A238D-9DED-DB4F-94C7-C706F3BED5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364-1C48-BCE3-785BB0C778FA}"/>
                </c:ext>
              </c:extLst>
            </c:dLbl>
            <c:dLbl>
              <c:idx val="7"/>
              <c:tx>
                <c:rich>
                  <a:bodyPr/>
                  <a:lstStyle/>
                  <a:p>
                    <a:fld id="{81E848DF-F6E4-8648-9EB7-0810CAE1FFD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364-1C48-BCE3-785BB0C778FA}"/>
                </c:ext>
              </c:extLst>
            </c:dLbl>
            <c:dLbl>
              <c:idx val="8"/>
              <c:tx>
                <c:rich>
                  <a:bodyPr/>
                  <a:lstStyle/>
                  <a:p>
                    <a:fld id="{D1B37434-E0E8-2547-AA04-6C14C6CA02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364-1C48-BCE3-785BB0C778FA}"/>
                </c:ext>
              </c:extLst>
            </c:dLbl>
            <c:dLbl>
              <c:idx val="9"/>
              <c:tx>
                <c:rich>
                  <a:bodyPr/>
                  <a:lstStyle/>
                  <a:p>
                    <a:fld id="{0919F3DE-F082-2C49-B43F-64E7A2BDB2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364-1C48-BCE3-785BB0C778FA}"/>
                </c:ext>
              </c:extLst>
            </c:dLbl>
            <c:dLbl>
              <c:idx val="10"/>
              <c:tx>
                <c:rich>
                  <a:bodyPr/>
                  <a:lstStyle/>
                  <a:p>
                    <a:fld id="{70264BB4-B856-794A-8F4B-4CDB8117E5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364-1C48-BCE3-785BB0C778FA}"/>
                </c:ext>
              </c:extLst>
            </c:dLbl>
            <c:dLbl>
              <c:idx val="11"/>
              <c:tx>
                <c:rich>
                  <a:bodyPr/>
                  <a:lstStyle/>
                  <a:p>
                    <a:fld id="{5EFF45C8-7B03-4944-8043-01DA17232A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364-1C48-BCE3-785BB0C778FA}"/>
                </c:ext>
              </c:extLst>
            </c:dLbl>
            <c:dLbl>
              <c:idx val="12"/>
              <c:tx>
                <c:rich>
                  <a:bodyPr/>
                  <a:lstStyle/>
                  <a:p>
                    <a:fld id="{AA4DDD3E-63A2-8245-9554-B285052F38A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364-1C48-BCE3-785BB0C778FA}"/>
                </c:ext>
              </c:extLst>
            </c:dLbl>
            <c:dLbl>
              <c:idx val="13"/>
              <c:tx>
                <c:rich>
                  <a:bodyPr/>
                  <a:lstStyle/>
                  <a:p>
                    <a:fld id="{B65E668D-4E0C-724E-AE59-85279B5BAA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364-1C48-BCE3-785BB0C778FA}"/>
                </c:ext>
              </c:extLst>
            </c:dLbl>
            <c:dLbl>
              <c:idx val="14"/>
              <c:tx>
                <c:rich>
                  <a:bodyPr/>
                  <a:lstStyle/>
                  <a:p>
                    <a:fld id="{96AE6194-B5A7-D14F-A37F-33AC770B0F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364-1C48-BCE3-785BB0C778FA}"/>
                </c:ext>
              </c:extLst>
            </c:dLbl>
            <c:dLbl>
              <c:idx val="15"/>
              <c:tx>
                <c:rich>
                  <a:bodyPr/>
                  <a:lstStyle/>
                  <a:p>
                    <a:fld id="{B0AB4344-D8F8-0D4A-8ACD-A1DF189BCCB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8364-1C48-BCE3-785BB0C778FA}"/>
                </c:ext>
              </c:extLst>
            </c:dLbl>
            <c:dLbl>
              <c:idx val="16"/>
              <c:tx>
                <c:rich>
                  <a:bodyPr/>
                  <a:lstStyle/>
                  <a:p>
                    <a:fld id="{76A53694-5F39-5B4F-B06F-0E13E747604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8364-1C48-BCE3-785BB0C778FA}"/>
                </c:ext>
              </c:extLst>
            </c:dLbl>
            <c:dLbl>
              <c:idx val="17"/>
              <c:tx>
                <c:rich>
                  <a:bodyPr/>
                  <a:lstStyle/>
                  <a:p>
                    <a:fld id="{61F09D2F-CBD0-AB4E-AFA5-75E665D914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8364-1C48-BCE3-785BB0C778FA}"/>
                </c:ext>
              </c:extLst>
            </c:dLbl>
            <c:dLbl>
              <c:idx val="18"/>
              <c:tx>
                <c:rich>
                  <a:bodyPr/>
                  <a:lstStyle/>
                  <a:p>
                    <a:fld id="{D1C364FA-E194-914D-BF5C-704FBCB7FF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8364-1C48-BCE3-785BB0C778FA}"/>
                </c:ext>
              </c:extLst>
            </c:dLbl>
            <c:dLbl>
              <c:idx val="19"/>
              <c:tx>
                <c:rich>
                  <a:bodyPr/>
                  <a:lstStyle/>
                  <a:p>
                    <a:fld id="{CDEC52F6-48BE-6047-90B9-C4B7C77DA0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364-1C48-BCE3-785BB0C778FA}"/>
                </c:ext>
              </c:extLst>
            </c:dLbl>
            <c:dLbl>
              <c:idx val="20"/>
              <c:tx>
                <c:rich>
                  <a:bodyPr/>
                  <a:lstStyle/>
                  <a:p>
                    <a:fld id="{56BE0316-25F9-C245-BA8E-01068AF7A6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364-1C48-BCE3-785BB0C778FA}"/>
                </c:ext>
              </c:extLst>
            </c:dLbl>
            <c:dLbl>
              <c:idx val="21"/>
              <c:tx>
                <c:rich>
                  <a:bodyPr/>
                  <a:lstStyle/>
                  <a:p>
                    <a:fld id="{46FA8448-9476-1849-ADE2-3E275DEB7E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364-1C48-BCE3-785BB0C778FA}"/>
                </c:ext>
              </c:extLst>
            </c:dLbl>
            <c:dLbl>
              <c:idx val="22"/>
              <c:tx>
                <c:rich>
                  <a:bodyPr/>
                  <a:lstStyle/>
                  <a:p>
                    <a:fld id="{2F2A4C80-1BAF-E848-8215-943525AB44C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364-1C48-BCE3-785BB0C778FA}"/>
                </c:ext>
              </c:extLst>
            </c:dLbl>
            <c:dLbl>
              <c:idx val="23"/>
              <c:tx>
                <c:rich>
                  <a:bodyPr/>
                  <a:lstStyle/>
                  <a:p>
                    <a:fld id="{676CD48B-7546-694A-8F6C-3AB7B73D61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364-1C48-BCE3-785BB0C778FA}"/>
                </c:ext>
              </c:extLst>
            </c:dLbl>
            <c:dLbl>
              <c:idx val="24"/>
              <c:tx>
                <c:rich>
                  <a:bodyPr/>
                  <a:lstStyle/>
                  <a:p>
                    <a:fld id="{6E73E580-5E64-8A43-80F5-B1DE59F4EF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364-1C48-BCE3-785BB0C778FA}"/>
                </c:ext>
              </c:extLst>
            </c:dLbl>
            <c:dLbl>
              <c:idx val="25"/>
              <c:tx>
                <c:rich>
                  <a:bodyPr/>
                  <a:lstStyle/>
                  <a:p>
                    <a:fld id="{473B7709-EE14-AC4D-B3A1-053C1CECE6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64-1C48-BCE3-785BB0C778FA}"/>
                </c:ext>
              </c:extLst>
            </c:dLbl>
            <c:dLbl>
              <c:idx val="26"/>
              <c:tx>
                <c:rich>
                  <a:bodyPr/>
                  <a:lstStyle/>
                  <a:p>
                    <a:fld id="{D0B8DE23-92A6-454B-9393-EF54E7BAE1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8364-1C48-BCE3-785BB0C778FA}"/>
                </c:ext>
              </c:extLst>
            </c:dLbl>
            <c:dLbl>
              <c:idx val="27"/>
              <c:tx>
                <c:rich>
                  <a:bodyPr/>
                  <a:lstStyle/>
                  <a:p>
                    <a:fld id="{E694339A-E623-3040-8111-46CA393F74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8364-1C48-BCE3-785BB0C778FA}"/>
                </c:ext>
              </c:extLst>
            </c:dLbl>
            <c:dLbl>
              <c:idx val="28"/>
              <c:tx>
                <c:rich>
                  <a:bodyPr/>
                  <a:lstStyle/>
                  <a:p>
                    <a:fld id="{476D4D40-D066-4E4C-B0B0-6172DBC0E2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8364-1C48-BCE3-785BB0C778FA}"/>
                </c:ext>
              </c:extLst>
            </c:dLbl>
            <c:dLbl>
              <c:idx val="29"/>
              <c:tx>
                <c:rich>
                  <a:bodyPr/>
                  <a:lstStyle/>
                  <a:p>
                    <a:fld id="{1888C5C0-A6B8-8D42-9138-2D2BEA09640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8364-1C48-BCE3-785BB0C778FA}"/>
                </c:ext>
              </c:extLst>
            </c:dLbl>
            <c:dLbl>
              <c:idx val="30"/>
              <c:tx>
                <c:rich>
                  <a:bodyPr/>
                  <a:lstStyle/>
                  <a:p>
                    <a:fld id="{719832CD-7F4D-0F49-8610-87D164E22D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8364-1C48-BCE3-785BB0C778FA}"/>
                </c:ext>
              </c:extLst>
            </c:dLbl>
            <c:dLbl>
              <c:idx val="31"/>
              <c:tx>
                <c:rich>
                  <a:bodyPr/>
                  <a:lstStyle/>
                  <a:p>
                    <a:fld id="{5D44A961-2B2D-8144-8BCF-0A2FC420E2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8364-1C48-BCE3-785BB0C778FA}"/>
                </c:ext>
              </c:extLst>
            </c:dLbl>
            <c:dLbl>
              <c:idx val="32"/>
              <c:tx>
                <c:rich>
                  <a:bodyPr/>
                  <a:lstStyle/>
                  <a:p>
                    <a:fld id="{B713A214-E289-3642-A543-4B796DF2673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8364-1C48-BCE3-785BB0C778FA}"/>
                </c:ext>
              </c:extLst>
            </c:dLbl>
            <c:dLbl>
              <c:idx val="33"/>
              <c:tx>
                <c:rich>
                  <a:bodyPr/>
                  <a:lstStyle/>
                  <a:p>
                    <a:fld id="{7D4CDE08-301F-3C4F-8092-C69204772C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8364-1C48-BCE3-785BB0C778FA}"/>
                </c:ext>
              </c:extLst>
            </c:dLbl>
            <c:dLbl>
              <c:idx val="34"/>
              <c:tx>
                <c:rich>
                  <a:bodyPr/>
                  <a:lstStyle/>
                  <a:p>
                    <a:fld id="{FFFE47CA-77A3-9847-A0D9-21F6D5C22B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8364-1C48-BCE3-785BB0C778FA}"/>
                </c:ext>
              </c:extLst>
            </c:dLbl>
            <c:dLbl>
              <c:idx val="35"/>
              <c:tx>
                <c:rich>
                  <a:bodyPr/>
                  <a:lstStyle/>
                  <a:p>
                    <a:fld id="{8749A0B2-8FB5-B148-B398-3138EE2382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64-1C48-BCE3-785BB0C778FA}"/>
                </c:ext>
              </c:extLst>
            </c:dLbl>
            <c:dLbl>
              <c:idx val="36"/>
              <c:tx>
                <c:rich>
                  <a:bodyPr/>
                  <a:lstStyle/>
                  <a:p>
                    <a:fld id="{B0142CB2-50F6-C342-998D-45C9B53B47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8364-1C48-BCE3-785BB0C778FA}"/>
                </c:ext>
              </c:extLst>
            </c:dLbl>
            <c:dLbl>
              <c:idx val="37"/>
              <c:tx>
                <c:rich>
                  <a:bodyPr/>
                  <a:lstStyle/>
                  <a:p>
                    <a:fld id="{4AFC7E18-8D3D-0049-A984-D8E54BDEDF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8364-1C48-BCE3-785BB0C778FA}"/>
                </c:ext>
              </c:extLst>
            </c:dLbl>
            <c:dLbl>
              <c:idx val="38"/>
              <c:tx>
                <c:rich>
                  <a:bodyPr/>
                  <a:lstStyle/>
                  <a:p>
                    <a:fld id="{79AD4920-6744-574F-AE26-FCA2753839C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8364-1C48-BCE3-785BB0C778FA}"/>
                </c:ext>
              </c:extLst>
            </c:dLbl>
            <c:dLbl>
              <c:idx val="39"/>
              <c:tx>
                <c:rich>
                  <a:bodyPr/>
                  <a:lstStyle/>
                  <a:p>
                    <a:fld id="{264A03EB-1DFA-0443-83A2-BA9BB3CD73B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8364-1C48-BCE3-785BB0C778FA}"/>
                </c:ext>
              </c:extLst>
            </c:dLbl>
            <c:dLbl>
              <c:idx val="40"/>
              <c:tx>
                <c:rich>
                  <a:bodyPr/>
                  <a:lstStyle/>
                  <a:p>
                    <a:fld id="{1A2A2E08-1C31-414B-99AE-7FCA25DB24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8364-1C48-BCE3-785BB0C778FA}"/>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4FFBB4B3-D035-144D-8DFD-6F7D253A48ED}"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8364-1C48-BCE3-785BB0C778FA}"/>
                </c:ext>
              </c:extLst>
            </c:dLbl>
            <c:dLbl>
              <c:idx val="42"/>
              <c:tx>
                <c:rich>
                  <a:bodyPr/>
                  <a:lstStyle/>
                  <a:p>
                    <a:fld id="{15222A12-E710-9541-AAA5-C8912E16458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8364-1C48-BCE3-785BB0C778FA}"/>
                </c:ext>
              </c:extLst>
            </c:dLbl>
            <c:dLbl>
              <c:idx val="43"/>
              <c:tx>
                <c:rich>
                  <a:bodyPr/>
                  <a:lstStyle/>
                  <a:p>
                    <a:fld id="{CFF69504-3252-B244-8617-689C73EE5D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8364-1C48-BCE3-785BB0C778FA}"/>
                </c:ext>
              </c:extLst>
            </c:dLbl>
            <c:dLbl>
              <c:idx val="44"/>
              <c:tx>
                <c:rich>
                  <a:bodyPr/>
                  <a:lstStyle/>
                  <a:p>
                    <a:fld id="{1C246E00-D59B-524C-BA1D-570C80EFC1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64-1C48-BCE3-785BB0C778FA}"/>
                </c:ext>
              </c:extLst>
            </c:dLbl>
            <c:dLbl>
              <c:idx val="45"/>
              <c:tx>
                <c:rich>
                  <a:bodyPr/>
                  <a:lstStyle/>
                  <a:p>
                    <a:fld id="{3DC33CEF-0951-D146-8EE9-8055E1D148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64-1C48-BCE3-785BB0C778FA}"/>
                </c:ext>
              </c:extLst>
            </c:dLbl>
            <c:dLbl>
              <c:idx val="46"/>
              <c:tx>
                <c:rich>
                  <a:bodyPr/>
                  <a:lstStyle/>
                  <a:p>
                    <a:fld id="{C2F15FE8-126C-E349-8AF6-F8A33C7B41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8364-1C48-BCE3-785BB0C778FA}"/>
                </c:ext>
              </c:extLst>
            </c:dLbl>
            <c:dLbl>
              <c:idx val="47"/>
              <c:tx>
                <c:rich>
                  <a:bodyPr/>
                  <a:lstStyle/>
                  <a:p>
                    <a:fld id="{4299FB9F-00E5-B34D-92DD-F6C2204CA8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64-1C48-BCE3-785BB0C778FA}"/>
                </c:ext>
              </c:extLst>
            </c:dLbl>
            <c:dLbl>
              <c:idx val="48"/>
              <c:tx>
                <c:rich>
                  <a:bodyPr/>
                  <a:lstStyle/>
                  <a:p>
                    <a:fld id="{34A68323-7AD9-3B48-82EB-7D5915C4F4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64-1C48-BCE3-785BB0C778FA}"/>
                </c:ext>
              </c:extLst>
            </c:dLbl>
            <c:dLbl>
              <c:idx val="49"/>
              <c:tx>
                <c:rich>
                  <a:bodyPr/>
                  <a:lstStyle/>
                  <a:p>
                    <a:fld id="{0E651598-332E-9348-A08C-E5176523AA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64-1C48-BCE3-785BB0C778FA}"/>
                </c:ext>
              </c:extLst>
            </c:dLbl>
            <c:dLbl>
              <c:idx val="50"/>
              <c:tx>
                <c:rich>
                  <a:bodyPr/>
                  <a:lstStyle/>
                  <a:p>
                    <a:fld id="{42B303D4-CEBD-2E40-BBA2-67A2FDF01CF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8364-1C48-BCE3-785BB0C778FA}"/>
                </c:ext>
              </c:extLst>
            </c:dLbl>
            <c:dLbl>
              <c:idx val="51"/>
              <c:tx>
                <c:rich>
                  <a:bodyPr/>
                  <a:lstStyle/>
                  <a:p>
                    <a:fld id="{13D83223-95FF-534D-8519-66938539B9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8364-1C48-BCE3-785BB0C778FA}"/>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Marketing KPI Dashboard'!$B$42:$B$93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Marketing KPI Dashboard'!$O$42:$O$93</c:f>
              <c:numCache>
                <c:formatCode>_("$"* #,##0_);_("$"* \(#,##0\);_("$"* "-"??_);_(@_)</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extLst>
            <c:ext xmlns:c15="http://schemas.microsoft.com/office/drawing/2012/chart" uri="{02D57815-91ED-43cb-92C2-25804820EDAC}">
              <c15:datalabelsRange>
                <c15:f>'BLANK - Marketing KPI Dashboard'!$O$42:$O$93</c15:f>
                <c15:dlblRangeCache>
                  <c:ptCount val="5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pt idx="32">
                    <c:v>  </c:v>
                  </c:pt>
                  <c:pt idx="33">
                    <c:v>  </c:v>
                  </c:pt>
                  <c:pt idx="34">
                    <c:v>  </c:v>
                  </c:pt>
                  <c:pt idx="35">
                    <c:v>  </c:v>
                  </c:pt>
                  <c:pt idx="36">
                    <c:v>  </c:v>
                  </c:pt>
                  <c:pt idx="37">
                    <c:v>  </c:v>
                  </c:pt>
                  <c:pt idx="38">
                    <c:v>  </c:v>
                  </c:pt>
                  <c:pt idx="39">
                    <c:v>  </c:v>
                  </c:pt>
                  <c:pt idx="40">
                    <c:v>  </c:v>
                  </c:pt>
                  <c:pt idx="41">
                    <c:v>  </c:v>
                  </c:pt>
                  <c:pt idx="42">
                    <c:v>  </c:v>
                  </c:pt>
                  <c:pt idx="43">
                    <c:v>  </c:v>
                  </c:pt>
                  <c:pt idx="44">
                    <c:v>  </c:v>
                  </c:pt>
                  <c:pt idx="45">
                    <c:v>  </c:v>
                  </c:pt>
                  <c:pt idx="46">
                    <c:v>  </c:v>
                  </c:pt>
                  <c:pt idx="47">
                    <c:v>  </c:v>
                  </c:pt>
                  <c:pt idx="48">
                    <c:v>  </c:v>
                  </c:pt>
                  <c:pt idx="49">
                    <c:v>  </c:v>
                  </c:pt>
                  <c:pt idx="50">
                    <c:v>  </c:v>
                  </c:pt>
                  <c:pt idx="51">
                    <c:v>  </c:v>
                  </c:pt>
                </c15:dlblRangeCache>
              </c15:datalabelsRange>
            </c:ext>
            <c:ext xmlns:c16="http://schemas.microsoft.com/office/drawing/2014/chart" uri="{C3380CC4-5D6E-409C-BE32-E72D297353CC}">
              <c16:uniqueId val="{00000034-8364-1C48-BCE3-785BB0C778FA}"/>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Marketing KPI Dashboard'!$D$41</c:f>
              <c:strCache>
                <c:ptCount val="1"/>
                <c:pt idx="0">
                  <c:v>Mktg Spend</c:v>
                </c:pt>
              </c:strCache>
            </c:strRef>
          </c:tx>
          <c:spPr>
            <a:solidFill>
              <a:srgbClr val="51D4D3">
                <a:alpha val="49804"/>
              </a:srgbClr>
            </a:solidFill>
            <a:ln>
              <a:noFill/>
            </a:ln>
            <a:effectLst/>
          </c:spPr>
          <c:invertIfNegative val="0"/>
          <c:dLbls>
            <c:dLbl>
              <c:idx val="0"/>
              <c:tx>
                <c:rich>
                  <a:bodyPr/>
                  <a:lstStyle/>
                  <a:p>
                    <a:fld id="{0C0E5107-F76C-9546-8E50-85FAC7D679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F6B-8140-8DEB-F03F2FB7786E}"/>
                </c:ext>
              </c:extLst>
            </c:dLbl>
            <c:dLbl>
              <c:idx val="1"/>
              <c:tx>
                <c:rich>
                  <a:bodyPr/>
                  <a:lstStyle/>
                  <a:p>
                    <a:fld id="{9940E830-DB69-8E4F-8300-1DE140F36E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F6B-8140-8DEB-F03F2FB7786E}"/>
                </c:ext>
              </c:extLst>
            </c:dLbl>
            <c:dLbl>
              <c:idx val="2"/>
              <c:tx>
                <c:rich>
                  <a:bodyPr/>
                  <a:lstStyle/>
                  <a:p>
                    <a:fld id="{F46171C3-294A-2947-8BAC-9461773D96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F6B-8140-8DEB-F03F2FB7786E}"/>
                </c:ext>
              </c:extLst>
            </c:dLbl>
            <c:dLbl>
              <c:idx val="3"/>
              <c:tx>
                <c:rich>
                  <a:bodyPr/>
                  <a:lstStyle/>
                  <a:p>
                    <a:fld id="{878DD53D-C4E8-834D-84C7-A606C05706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F6B-8140-8DEB-F03F2FB7786E}"/>
                </c:ext>
              </c:extLst>
            </c:dLbl>
            <c:dLbl>
              <c:idx val="4"/>
              <c:tx>
                <c:rich>
                  <a:bodyPr/>
                  <a:lstStyle/>
                  <a:p>
                    <a:fld id="{23F2B457-7C42-334C-A63F-0414595D965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F6B-8140-8DEB-F03F2FB7786E}"/>
                </c:ext>
              </c:extLst>
            </c:dLbl>
            <c:dLbl>
              <c:idx val="5"/>
              <c:tx>
                <c:rich>
                  <a:bodyPr/>
                  <a:lstStyle/>
                  <a:p>
                    <a:fld id="{EF9FF85F-A4EC-CC48-9CB4-68FA7BA79E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F6B-8140-8DEB-F03F2FB7786E}"/>
                </c:ext>
              </c:extLst>
            </c:dLbl>
            <c:dLbl>
              <c:idx val="6"/>
              <c:tx>
                <c:rich>
                  <a:bodyPr/>
                  <a:lstStyle/>
                  <a:p>
                    <a:fld id="{438A6A2E-E272-3B4D-8B1B-544FD2B7C7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F6B-8140-8DEB-F03F2FB7786E}"/>
                </c:ext>
              </c:extLst>
            </c:dLbl>
            <c:dLbl>
              <c:idx val="7"/>
              <c:tx>
                <c:rich>
                  <a:bodyPr/>
                  <a:lstStyle/>
                  <a:p>
                    <a:fld id="{9296A07D-3109-1043-A9CE-71EF5097BCE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F6B-8140-8DEB-F03F2FB7786E}"/>
                </c:ext>
              </c:extLst>
            </c:dLbl>
            <c:dLbl>
              <c:idx val="8"/>
              <c:tx>
                <c:rich>
                  <a:bodyPr/>
                  <a:lstStyle/>
                  <a:p>
                    <a:fld id="{04EB541C-9CEE-F846-B5BD-BEC11629C2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F6B-8140-8DEB-F03F2FB7786E}"/>
                </c:ext>
              </c:extLst>
            </c:dLbl>
            <c:dLbl>
              <c:idx val="9"/>
              <c:tx>
                <c:rich>
                  <a:bodyPr/>
                  <a:lstStyle/>
                  <a:p>
                    <a:fld id="{8511376E-CBA6-5643-A74F-FA778EF2BA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F6B-8140-8DEB-F03F2FB7786E}"/>
                </c:ext>
              </c:extLst>
            </c:dLbl>
            <c:dLbl>
              <c:idx val="10"/>
              <c:tx>
                <c:rich>
                  <a:bodyPr/>
                  <a:lstStyle/>
                  <a:p>
                    <a:fld id="{2CDCD65A-3142-A94C-A95C-A4704145BC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F6B-8140-8DEB-F03F2FB7786E}"/>
                </c:ext>
              </c:extLst>
            </c:dLbl>
            <c:dLbl>
              <c:idx val="11"/>
              <c:tx>
                <c:rich>
                  <a:bodyPr/>
                  <a:lstStyle/>
                  <a:p>
                    <a:fld id="{755382CB-52C7-8E4A-8B2F-3B07D5B36F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F6B-8140-8DEB-F03F2FB7786E}"/>
                </c:ext>
              </c:extLst>
            </c:dLbl>
            <c:dLbl>
              <c:idx val="12"/>
              <c:tx>
                <c:rich>
                  <a:bodyPr/>
                  <a:lstStyle/>
                  <a:p>
                    <a:fld id="{54F1E45B-A390-E94B-BB31-231C42928B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F6B-8140-8DEB-F03F2FB7786E}"/>
                </c:ext>
              </c:extLst>
            </c:dLbl>
            <c:dLbl>
              <c:idx val="13"/>
              <c:tx>
                <c:rich>
                  <a:bodyPr/>
                  <a:lstStyle/>
                  <a:p>
                    <a:fld id="{E754A6E2-1CEE-ED4D-A808-68FAA9DE9C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F6B-8140-8DEB-F03F2FB7786E}"/>
                </c:ext>
              </c:extLst>
            </c:dLbl>
            <c:dLbl>
              <c:idx val="14"/>
              <c:tx>
                <c:rich>
                  <a:bodyPr/>
                  <a:lstStyle/>
                  <a:p>
                    <a:fld id="{8D1C6845-E532-A342-90C7-49633022036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F6B-8140-8DEB-F03F2FB7786E}"/>
                </c:ext>
              </c:extLst>
            </c:dLbl>
            <c:dLbl>
              <c:idx val="15"/>
              <c:tx>
                <c:rich>
                  <a:bodyPr/>
                  <a:lstStyle/>
                  <a:p>
                    <a:fld id="{902C92AE-6D91-514D-B206-750FB96CF0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F6B-8140-8DEB-F03F2FB7786E}"/>
                </c:ext>
              </c:extLst>
            </c:dLbl>
            <c:dLbl>
              <c:idx val="16"/>
              <c:tx>
                <c:rich>
                  <a:bodyPr/>
                  <a:lstStyle/>
                  <a:p>
                    <a:fld id="{CF849436-ACE1-C14B-AD2E-96FE5B9E61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F6B-8140-8DEB-F03F2FB7786E}"/>
                </c:ext>
              </c:extLst>
            </c:dLbl>
            <c:dLbl>
              <c:idx val="17"/>
              <c:tx>
                <c:rich>
                  <a:bodyPr/>
                  <a:lstStyle/>
                  <a:p>
                    <a:fld id="{72C6B4C1-609F-2745-96C4-EBCA7044B4E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F6B-8140-8DEB-F03F2FB7786E}"/>
                </c:ext>
              </c:extLst>
            </c:dLbl>
            <c:dLbl>
              <c:idx val="18"/>
              <c:tx>
                <c:rich>
                  <a:bodyPr/>
                  <a:lstStyle/>
                  <a:p>
                    <a:fld id="{51F3F4BF-4DF6-7D43-AF96-55CAA4063E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F6B-8140-8DEB-F03F2FB7786E}"/>
                </c:ext>
              </c:extLst>
            </c:dLbl>
            <c:dLbl>
              <c:idx val="19"/>
              <c:tx>
                <c:rich>
                  <a:bodyPr/>
                  <a:lstStyle/>
                  <a:p>
                    <a:fld id="{AC435466-69B5-2642-B457-B4C5DA1263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F6B-8140-8DEB-F03F2FB7786E}"/>
                </c:ext>
              </c:extLst>
            </c:dLbl>
            <c:dLbl>
              <c:idx val="20"/>
              <c:tx>
                <c:rich>
                  <a:bodyPr/>
                  <a:lstStyle/>
                  <a:p>
                    <a:fld id="{375C771B-22FC-B44D-BC8C-565A924F2A6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F6B-8140-8DEB-F03F2FB7786E}"/>
                </c:ext>
              </c:extLst>
            </c:dLbl>
            <c:dLbl>
              <c:idx val="21"/>
              <c:tx>
                <c:rich>
                  <a:bodyPr/>
                  <a:lstStyle/>
                  <a:p>
                    <a:fld id="{AB3AE8FD-6586-1F47-88A6-8C505A7B38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F6B-8140-8DEB-F03F2FB7786E}"/>
                </c:ext>
              </c:extLst>
            </c:dLbl>
            <c:dLbl>
              <c:idx val="22"/>
              <c:tx>
                <c:rich>
                  <a:bodyPr/>
                  <a:lstStyle/>
                  <a:p>
                    <a:fld id="{0C91B385-B9C4-CE46-B71D-5F2DF63D6FE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F6B-8140-8DEB-F03F2FB7786E}"/>
                </c:ext>
              </c:extLst>
            </c:dLbl>
            <c:dLbl>
              <c:idx val="23"/>
              <c:tx>
                <c:rich>
                  <a:bodyPr/>
                  <a:lstStyle/>
                  <a:p>
                    <a:fld id="{FAF99E93-D0C5-724A-BF98-286E11D0C98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7F6B-8140-8DEB-F03F2FB7786E}"/>
                </c:ext>
              </c:extLst>
            </c:dLbl>
            <c:dLbl>
              <c:idx val="24"/>
              <c:tx>
                <c:rich>
                  <a:bodyPr/>
                  <a:lstStyle/>
                  <a:p>
                    <a:fld id="{B253FE43-5CDC-474A-8B42-F8065A6CE4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F6B-8140-8DEB-F03F2FB7786E}"/>
                </c:ext>
              </c:extLst>
            </c:dLbl>
            <c:dLbl>
              <c:idx val="25"/>
              <c:tx>
                <c:rich>
                  <a:bodyPr/>
                  <a:lstStyle/>
                  <a:p>
                    <a:fld id="{C2C12084-3BC4-2049-8195-947EED186FA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7F6B-8140-8DEB-F03F2FB7786E}"/>
                </c:ext>
              </c:extLst>
            </c:dLbl>
            <c:dLbl>
              <c:idx val="26"/>
              <c:tx>
                <c:rich>
                  <a:bodyPr/>
                  <a:lstStyle/>
                  <a:p>
                    <a:fld id="{AFF7724E-6BA0-ED4F-B4AD-15376EFEC05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7F6B-8140-8DEB-F03F2FB7786E}"/>
                </c:ext>
              </c:extLst>
            </c:dLbl>
            <c:dLbl>
              <c:idx val="27"/>
              <c:tx>
                <c:rich>
                  <a:bodyPr/>
                  <a:lstStyle/>
                  <a:p>
                    <a:fld id="{37029F11-C3E6-594B-A932-A71219C354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F6B-8140-8DEB-F03F2FB7786E}"/>
                </c:ext>
              </c:extLst>
            </c:dLbl>
            <c:dLbl>
              <c:idx val="28"/>
              <c:tx>
                <c:rich>
                  <a:bodyPr/>
                  <a:lstStyle/>
                  <a:p>
                    <a:fld id="{8D2A2ACD-719F-1C4A-9735-EEFE98ED13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7F6B-8140-8DEB-F03F2FB7786E}"/>
                </c:ext>
              </c:extLst>
            </c:dLbl>
            <c:dLbl>
              <c:idx val="29"/>
              <c:tx>
                <c:rich>
                  <a:bodyPr/>
                  <a:lstStyle/>
                  <a:p>
                    <a:fld id="{727925C8-4338-3443-A0E8-4203856AA5B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7F6B-8140-8DEB-F03F2FB7786E}"/>
                </c:ext>
              </c:extLst>
            </c:dLbl>
            <c:dLbl>
              <c:idx val="30"/>
              <c:tx>
                <c:rich>
                  <a:bodyPr/>
                  <a:lstStyle/>
                  <a:p>
                    <a:fld id="{7B67AFCB-6211-6243-9D24-2E285CCFE87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7F6B-8140-8DEB-F03F2FB7786E}"/>
                </c:ext>
              </c:extLst>
            </c:dLbl>
            <c:dLbl>
              <c:idx val="31"/>
              <c:tx>
                <c:rich>
                  <a:bodyPr/>
                  <a:lstStyle/>
                  <a:p>
                    <a:fld id="{269C85EB-4009-1D42-8559-8904E991BCC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F6B-8140-8DEB-F03F2FB7786E}"/>
                </c:ext>
              </c:extLst>
            </c:dLbl>
            <c:dLbl>
              <c:idx val="32"/>
              <c:tx>
                <c:rich>
                  <a:bodyPr/>
                  <a:lstStyle/>
                  <a:p>
                    <a:fld id="{04630A71-50B4-4840-9964-22D8A7BDFD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7F6B-8140-8DEB-F03F2FB7786E}"/>
                </c:ext>
              </c:extLst>
            </c:dLbl>
            <c:dLbl>
              <c:idx val="33"/>
              <c:tx>
                <c:rich>
                  <a:bodyPr/>
                  <a:lstStyle/>
                  <a:p>
                    <a:fld id="{13DF5733-8FA5-184B-A458-2B357D438B0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7F6B-8140-8DEB-F03F2FB7786E}"/>
                </c:ext>
              </c:extLst>
            </c:dLbl>
            <c:dLbl>
              <c:idx val="34"/>
              <c:tx>
                <c:rich>
                  <a:bodyPr/>
                  <a:lstStyle/>
                  <a:p>
                    <a:fld id="{9832558C-AAD1-4F44-8A47-DF06174C45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7F6B-8140-8DEB-F03F2FB7786E}"/>
                </c:ext>
              </c:extLst>
            </c:dLbl>
            <c:dLbl>
              <c:idx val="35"/>
              <c:tx>
                <c:rich>
                  <a:bodyPr/>
                  <a:lstStyle/>
                  <a:p>
                    <a:fld id="{67E30303-12DA-2042-AFC2-7785936A74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7F6B-8140-8DEB-F03F2FB7786E}"/>
                </c:ext>
              </c:extLst>
            </c:dLbl>
            <c:dLbl>
              <c:idx val="36"/>
              <c:tx>
                <c:rich>
                  <a:bodyPr/>
                  <a:lstStyle/>
                  <a:p>
                    <a:fld id="{8858B873-41AA-084E-B34C-5B1938A2D3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7F6B-8140-8DEB-F03F2FB7786E}"/>
                </c:ext>
              </c:extLst>
            </c:dLbl>
            <c:dLbl>
              <c:idx val="37"/>
              <c:tx>
                <c:rich>
                  <a:bodyPr/>
                  <a:lstStyle/>
                  <a:p>
                    <a:fld id="{5B9A783D-5E5D-6D4B-A88D-A6D8D1CFA6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7F6B-8140-8DEB-F03F2FB7786E}"/>
                </c:ext>
              </c:extLst>
            </c:dLbl>
            <c:dLbl>
              <c:idx val="38"/>
              <c:tx>
                <c:rich>
                  <a:bodyPr/>
                  <a:lstStyle/>
                  <a:p>
                    <a:fld id="{60C170A7-1984-4B47-A282-7AAFF5ACE3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7F6B-8140-8DEB-F03F2FB7786E}"/>
                </c:ext>
              </c:extLst>
            </c:dLbl>
            <c:dLbl>
              <c:idx val="39"/>
              <c:tx>
                <c:rich>
                  <a:bodyPr/>
                  <a:lstStyle/>
                  <a:p>
                    <a:fld id="{2FBBC1E1-491C-0448-A2F4-4E3740B60A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7F6B-8140-8DEB-F03F2FB7786E}"/>
                </c:ext>
              </c:extLst>
            </c:dLbl>
            <c:dLbl>
              <c:idx val="40"/>
              <c:tx>
                <c:rich>
                  <a:bodyPr/>
                  <a:lstStyle/>
                  <a:p>
                    <a:fld id="{E0306DB4-7911-594B-B813-A4E22211C9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7F6B-8140-8DEB-F03F2FB7786E}"/>
                </c:ext>
              </c:extLst>
            </c:dLbl>
            <c:dLbl>
              <c:idx val="41"/>
              <c:tx>
                <c:rich>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fld id="{109A27CD-7571-EB4D-A692-AF58233CD75D}" type="CELLRANGE">
                      <a:rPr lang="en-US"/>
                      <a:pPr>
                        <a:defRPr sz="1500"/>
                      </a:pPr>
                      <a:t>[CELLRANGE]</a:t>
                    </a:fld>
                    <a:endParaRPr lang="en-US"/>
                  </a:p>
                </c:rich>
              </c:tx>
              <c:numFmt formatCode="&quot;$&quot;#,##0" sourceLinked="0"/>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F6B-8140-8DEB-F03F2FB7786E}"/>
                </c:ext>
              </c:extLst>
            </c:dLbl>
            <c:dLbl>
              <c:idx val="42"/>
              <c:tx>
                <c:rich>
                  <a:bodyPr/>
                  <a:lstStyle/>
                  <a:p>
                    <a:fld id="{8E37AA99-3BEB-5F49-AF24-43F83944ED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7F6B-8140-8DEB-F03F2FB7786E}"/>
                </c:ext>
              </c:extLst>
            </c:dLbl>
            <c:dLbl>
              <c:idx val="43"/>
              <c:tx>
                <c:rich>
                  <a:bodyPr/>
                  <a:lstStyle/>
                  <a:p>
                    <a:fld id="{83104A6B-AF53-9E49-91A6-17E409128D5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7F6B-8140-8DEB-F03F2FB7786E}"/>
                </c:ext>
              </c:extLst>
            </c:dLbl>
            <c:dLbl>
              <c:idx val="44"/>
              <c:tx>
                <c:rich>
                  <a:bodyPr/>
                  <a:lstStyle/>
                  <a:p>
                    <a:fld id="{FF868788-EF50-684A-9F12-5CBC6A3F19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7F6B-8140-8DEB-F03F2FB7786E}"/>
                </c:ext>
              </c:extLst>
            </c:dLbl>
            <c:dLbl>
              <c:idx val="45"/>
              <c:tx>
                <c:rich>
                  <a:bodyPr/>
                  <a:lstStyle/>
                  <a:p>
                    <a:fld id="{6DC72B23-6B20-E546-A617-7272FAE79F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F6B-8140-8DEB-F03F2FB7786E}"/>
                </c:ext>
              </c:extLst>
            </c:dLbl>
            <c:dLbl>
              <c:idx val="46"/>
              <c:tx>
                <c:rich>
                  <a:bodyPr/>
                  <a:lstStyle/>
                  <a:p>
                    <a:fld id="{ECBFC72F-C873-744D-9E49-57DB8CE8CF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7F6B-8140-8DEB-F03F2FB7786E}"/>
                </c:ext>
              </c:extLst>
            </c:dLbl>
            <c:dLbl>
              <c:idx val="47"/>
              <c:tx>
                <c:rich>
                  <a:bodyPr/>
                  <a:lstStyle/>
                  <a:p>
                    <a:fld id="{54F06A05-BF09-B04D-A678-621C97F320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7F6B-8140-8DEB-F03F2FB7786E}"/>
                </c:ext>
              </c:extLst>
            </c:dLbl>
            <c:dLbl>
              <c:idx val="48"/>
              <c:tx>
                <c:rich>
                  <a:bodyPr/>
                  <a:lstStyle/>
                  <a:p>
                    <a:fld id="{6CF575F0-FFCA-6A4B-9F18-FD20573F48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7F6B-8140-8DEB-F03F2FB7786E}"/>
                </c:ext>
              </c:extLst>
            </c:dLbl>
            <c:dLbl>
              <c:idx val="49"/>
              <c:tx>
                <c:rich>
                  <a:bodyPr/>
                  <a:lstStyle/>
                  <a:p>
                    <a:fld id="{2415F5B5-7BF2-A149-92E4-A74771D418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7F6B-8140-8DEB-F03F2FB7786E}"/>
                </c:ext>
              </c:extLst>
            </c:dLbl>
            <c:dLbl>
              <c:idx val="50"/>
              <c:tx>
                <c:rich>
                  <a:bodyPr/>
                  <a:lstStyle/>
                  <a:p>
                    <a:fld id="{67252A7F-AB0A-404B-B0D4-F0E694219F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F6B-8140-8DEB-F03F2FB7786E}"/>
                </c:ext>
              </c:extLst>
            </c:dLbl>
            <c:dLbl>
              <c:idx val="51"/>
              <c:tx>
                <c:rich>
                  <a:bodyPr/>
                  <a:lstStyle/>
                  <a:p>
                    <a:fld id="{FE7F0560-063F-0446-AE3D-159DEBEB61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7F6B-8140-8DEB-F03F2FB7786E}"/>
                </c:ext>
              </c:extLst>
            </c:dLbl>
            <c:spPr>
              <a:noFill/>
              <a:ln>
                <a:noFill/>
              </a:ln>
              <a:effectLst/>
            </c:spPr>
            <c:txPr>
              <a:bodyPr rot="-5400000" spcFirstLastPara="1" vertOverflow="ellipsis" wrap="square" lIns="38100" tIns="19050" rIns="38100" bIns="19050" anchor="ctr" anchorCtr="1">
                <a:spAutoFit/>
              </a:bodyPr>
              <a:lstStyle/>
              <a:p>
                <a:pPr>
                  <a:defRPr sz="15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Marketing KPI Dashboard'!$B$42:$B$93</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'BLANK - Marketing KPI Dashboard'!$D$42:$D$93</c:f>
              <c:numCache>
                <c:formatCode>"$"#,##0</c:formatCode>
                <c:ptCount val="52"/>
              </c:numCache>
            </c:numRef>
          </c:val>
          <c:extLst>
            <c:ext xmlns:c15="http://schemas.microsoft.com/office/drawing/2012/chart" uri="{02D57815-91ED-43cb-92C2-25804820EDAC}">
              <c15:datalabelsRange>
                <c15:f>'BLANK - Marketing KPI Dashboard'!$D$42:$D$93</c15:f>
                <c15:dlblRangeCache>
                  <c:ptCount val="52"/>
                </c15:dlblRangeCache>
              </c15:datalabelsRange>
            </c:ext>
            <c:ext xmlns:c16="http://schemas.microsoft.com/office/drawing/2014/chart" uri="{C3380CC4-5D6E-409C-BE32-E72D297353CC}">
              <c16:uniqueId val="{00000034-7F6B-8140-8DEB-F03F2FB7786E}"/>
            </c:ext>
          </c:extLst>
        </c:ser>
        <c:dLbls>
          <c:showLegendKey val="0"/>
          <c:showVal val="0"/>
          <c:showCatName val="0"/>
          <c:showSerName val="0"/>
          <c:showPercent val="0"/>
          <c:showBubbleSize val="0"/>
        </c:dLbls>
        <c:gapWidth val="22"/>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128177"/>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Marketing KPI Dashboard'!$C$102</c:f>
              <c:strCache>
                <c:ptCount val="1"/>
                <c:pt idx="0">
                  <c:v>Cost per Acquisition</c:v>
                </c:pt>
              </c:strCache>
            </c:strRef>
          </c:tx>
          <c:spPr>
            <a:pattFill prst="wdDnDiag">
              <a:fgClr>
                <a:schemeClr val="accent6">
                  <a:lumMod val="60000"/>
                  <a:lumOff val="40000"/>
                </a:schemeClr>
              </a:fgClr>
              <a:bgClr>
                <a:schemeClr val="accent6"/>
              </a:bgClr>
            </a:pattFill>
          </c:spPr>
          <c:invertIfNegative val="0"/>
          <c:dPt>
            <c:idx val="0"/>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1-2AF3-1949-882E-4FE555DEC257}"/>
              </c:ext>
            </c:extLst>
          </c:dPt>
          <c:dPt>
            <c:idx val="1"/>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3-2AF3-1949-882E-4FE555DEC257}"/>
              </c:ext>
            </c:extLst>
          </c:dPt>
          <c:dPt>
            <c:idx val="2"/>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5-2AF3-1949-882E-4FE555DEC257}"/>
              </c:ext>
            </c:extLst>
          </c:dPt>
          <c:dPt>
            <c:idx val="3"/>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7-2AF3-1949-882E-4FE555DEC257}"/>
              </c:ext>
            </c:extLst>
          </c:dPt>
          <c:dPt>
            <c:idx val="4"/>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9-2AF3-1949-882E-4FE555DEC257}"/>
              </c:ext>
            </c:extLst>
          </c:dPt>
          <c:dPt>
            <c:idx val="5"/>
            <c:invertIfNegative val="0"/>
            <c:bubble3D val="0"/>
            <c:spPr>
              <a:pattFill prst="wdDnDiag">
                <a:fgClr>
                  <a:schemeClr val="accent6">
                    <a:lumMod val="60000"/>
                    <a:lumOff val="40000"/>
                  </a:schemeClr>
                </a:fgClr>
                <a:bgClr>
                  <a:schemeClr val="accent6"/>
                </a:bgClr>
              </a:pattFill>
              <a:ln>
                <a:noFill/>
              </a:ln>
              <a:effectLst/>
            </c:spPr>
            <c:extLst>
              <c:ext xmlns:c16="http://schemas.microsoft.com/office/drawing/2014/chart" uri="{C3380CC4-5D6E-409C-BE32-E72D297353CC}">
                <c16:uniqueId val="{0000000B-2AF3-1949-882E-4FE555DEC257}"/>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2AF3-1949-882E-4FE555DEC257}"/>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2AF3-1949-882E-4FE555DEC257}"/>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2AF3-1949-882E-4FE555DEC257}"/>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AF3-1949-882E-4FE555DEC257}"/>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2AF3-1949-882E-4FE555DEC257}"/>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2AF3-1949-882E-4FE555DEC257}"/>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Marketing KPI Dashboard'!$B$103:$B$108</c:f>
              <c:strCache>
                <c:ptCount val="6"/>
                <c:pt idx="0">
                  <c:v>Organic Traffic</c:v>
                </c:pt>
                <c:pt idx="1">
                  <c:v>Paid Search</c:v>
                </c:pt>
                <c:pt idx="2">
                  <c:v>Social</c:v>
                </c:pt>
                <c:pt idx="3">
                  <c:v>Email </c:v>
                </c:pt>
                <c:pt idx="4">
                  <c:v>TV</c:v>
                </c:pt>
                <c:pt idx="5">
                  <c:v>Other</c:v>
                </c:pt>
              </c:strCache>
            </c:strRef>
          </c:cat>
          <c:val>
            <c:numRef>
              <c:f>'BLANK - Marketing KPI Dashboard'!$C$103:$C$108</c:f>
              <c:numCache>
                <c:formatCode>"$"#,##0</c:formatCode>
                <c:ptCount val="6"/>
              </c:numCache>
            </c:numRef>
          </c:val>
          <c:extLst>
            <c:ext xmlns:c16="http://schemas.microsoft.com/office/drawing/2014/chart" uri="{C3380CC4-5D6E-409C-BE32-E72D297353CC}">
              <c16:uniqueId val="{0000000C-2AF3-1949-882E-4FE555DEC257}"/>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6">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'BLANK - Marketing KPI Dashboard'!$D$102</c:f>
              <c:strCache>
                <c:ptCount val="1"/>
                <c:pt idx="0">
                  <c:v>Profit per Acquisition</c:v>
                </c:pt>
              </c:strCache>
            </c:strRef>
          </c:tx>
          <c:spPr>
            <a:pattFill prst="wdDnDiag">
              <a:fgClr>
                <a:schemeClr val="accent2">
                  <a:lumMod val="60000"/>
                  <a:lumOff val="40000"/>
                </a:schemeClr>
              </a:fgClr>
              <a:bgClr>
                <a:schemeClr val="accent2"/>
              </a:bgClr>
            </a:pattFill>
          </c:spPr>
          <c:invertIfNegative val="0"/>
          <c:dPt>
            <c:idx val="0"/>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1-8E82-D849-BF64-ADC04DFF075A}"/>
              </c:ext>
            </c:extLst>
          </c:dPt>
          <c:dPt>
            <c:idx val="1"/>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3-8E82-D849-BF64-ADC04DFF075A}"/>
              </c:ext>
            </c:extLst>
          </c:dPt>
          <c:dPt>
            <c:idx val="2"/>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5-8E82-D849-BF64-ADC04DFF075A}"/>
              </c:ext>
            </c:extLst>
          </c:dPt>
          <c:dPt>
            <c:idx val="3"/>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7-8E82-D849-BF64-ADC04DFF075A}"/>
              </c:ext>
            </c:extLst>
          </c:dPt>
          <c:dPt>
            <c:idx val="4"/>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9-8E82-D849-BF64-ADC04DFF075A}"/>
              </c:ext>
            </c:extLst>
          </c:dPt>
          <c:dPt>
            <c:idx val="5"/>
            <c:invertIfNegative val="0"/>
            <c:bubble3D val="0"/>
            <c:spPr>
              <a:pattFill prst="wdDnDiag">
                <a:fgClr>
                  <a:schemeClr val="accent2">
                    <a:lumMod val="60000"/>
                    <a:lumOff val="40000"/>
                  </a:schemeClr>
                </a:fgClr>
                <a:bgClr>
                  <a:schemeClr val="accent2"/>
                </a:bgClr>
              </a:pattFill>
              <a:ln>
                <a:noFill/>
              </a:ln>
              <a:effectLst/>
            </c:spPr>
            <c:extLst>
              <c:ext xmlns:c16="http://schemas.microsoft.com/office/drawing/2014/chart" uri="{C3380CC4-5D6E-409C-BE32-E72D297353CC}">
                <c16:uniqueId val="{0000000B-8E82-D849-BF64-ADC04DFF075A}"/>
              </c:ext>
            </c:extLst>
          </c:dPt>
          <c:dLbls>
            <c:dLbl>
              <c:idx val="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8E82-D849-BF64-ADC04DFF075A}"/>
                </c:ext>
              </c:extLst>
            </c:dLbl>
            <c:dLbl>
              <c:idx val="1"/>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8E82-D849-BF64-ADC04DFF075A}"/>
                </c:ext>
              </c:extLst>
            </c:dLbl>
            <c:dLbl>
              <c:idx val="2"/>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8E82-D849-BF64-ADC04DFF075A}"/>
                </c:ext>
              </c:extLst>
            </c:dLbl>
            <c:dLbl>
              <c:idx val="3"/>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8E82-D849-BF64-ADC04DFF075A}"/>
                </c:ext>
              </c:extLst>
            </c:dLbl>
            <c:dLbl>
              <c:idx val="4"/>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9-8E82-D849-BF64-ADC04DFF075A}"/>
                </c:ext>
              </c:extLst>
            </c:dLbl>
            <c:dLbl>
              <c:idx val="5"/>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B-8E82-D849-BF64-ADC04DFF075A}"/>
                </c:ext>
              </c:extLst>
            </c:dLbl>
            <c:spPr>
              <a:noFill/>
              <a:ln>
                <a:noFill/>
              </a:ln>
              <a:effectLst/>
            </c:spPr>
            <c:txPr>
              <a:bodyPr rot="-5400000" spcFirstLastPara="1" vertOverflow="ellipsis" wrap="square" lIns="38100" tIns="19050" rIns="38100" bIns="19050" anchor="ctr" anchorCtr="1">
                <a:spAutoFit/>
              </a:bodyPr>
              <a:lstStyle/>
              <a:p>
                <a:pPr>
                  <a:defRPr sz="1800" b="0" i="0" u="none" strike="noStrike" kern="1200" baseline="0">
                    <a:solidFill>
                      <a:schemeClr val="bg1"/>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Marketing KPI Dashboard'!$B$103:$B$108</c:f>
              <c:strCache>
                <c:ptCount val="6"/>
                <c:pt idx="0">
                  <c:v>Organic Traffic</c:v>
                </c:pt>
                <c:pt idx="1">
                  <c:v>Paid Search</c:v>
                </c:pt>
                <c:pt idx="2">
                  <c:v>Social</c:v>
                </c:pt>
                <c:pt idx="3">
                  <c:v>Email </c:v>
                </c:pt>
                <c:pt idx="4">
                  <c:v>TV</c:v>
                </c:pt>
                <c:pt idx="5">
                  <c:v>Other</c:v>
                </c:pt>
              </c:strCache>
            </c:strRef>
          </c:cat>
          <c:val>
            <c:numRef>
              <c:f>'BLANK - Marketing KPI Dashboard'!$D$103:$D$108</c:f>
              <c:numCache>
                <c:formatCode>"$"#,##0</c:formatCode>
                <c:ptCount val="6"/>
              </c:numCache>
            </c:numRef>
          </c:val>
          <c:extLst>
            <c:ext xmlns:c16="http://schemas.microsoft.com/office/drawing/2014/chart" uri="{C3380CC4-5D6E-409C-BE32-E72D297353CC}">
              <c16:uniqueId val="{0000000C-8E82-D849-BF64-ADC04DFF075A}"/>
            </c:ext>
          </c:extLst>
        </c:ser>
        <c:dLbls>
          <c:showLegendKey val="0"/>
          <c:showVal val="0"/>
          <c:showCatName val="0"/>
          <c:showSerName val="0"/>
          <c:showPercent val="0"/>
          <c:showBubbleSize val="0"/>
        </c:dLbls>
        <c:gapWidth val="100"/>
        <c:overlap val="-27"/>
        <c:axId val="1809261408"/>
        <c:axId val="1842480192"/>
      </c:barChart>
      <c:catAx>
        <c:axId val="18092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42480192"/>
        <c:crosses val="autoZero"/>
        <c:auto val="1"/>
        <c:lblAlgn val="ctr"/>
        <c:lblOffset val="100"/>
        <c:noMultiLvlLbl val="0"/>
      </c:catAx>
      <c:valAx>
        <c:axId val="1842480192"/>
        <c:scaling>
          <c:orientation val="minMax"/>
        </c:scaling>
        <c:delete val="0"/>
        <c:axPos val="l"/>
        <c:majorGridlines>
          <c:spPr>
            <a:ln w="9525" cap="flat" cmpd="sng" algn="ctr">
              <a:solidFill>
                <a:schemeClr val="accent2">
                  <a:lumMod val="7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en-US"/>
          </a:p>
        </c:txPr>
        <c:crossAx val="1809261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2">
        <a:lumMod val="50000"/>
      </a:schemeClr>
    </a:solidFill>
    <a:ln w="9525" cap="flat" cmpd="sng" algn="ctr">
      <a:solidFill>
        <a:schemeClr val="tx1">
          <a:lumMod val="15000"/>
          <a:lumOff val="85000"/>
        </a:schemeClr>
      </a:solidFill>
      <a:round/>
    </a:ln>
    <a:effectLst/>
  </c:spPr>
  <c:txPr>
    <a:bodyPr/>
    <a:lstStyle/>
    <a:p>
      <a:pPr>
        <a:defRPr sz="120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878&amp;utm_source=template-excel&amp;utm_medium=content&amp;utm_campaign=Digital+Marketing+KPI+Report-excel-11878&amp;lpa=Digital+Marketing+KPI+Report+excel+11878"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763578</xdr:colOff>
      <xdr:row>0</xdr:row>
      <xdr:rowOff>2505456</xdr:rowOff>
    </xdr:to>
    <xdr:pic>
      <xdr:nvPicPr>
        <xdr:cNvPr id="10" name="Picture 9">
          <a:hlinkClick xmlns:r="http://schemas.openxmlformats.org/officeDocument/2006/relationships" r:id="rId1"/>
          <a:extLst>
            <a:ext uri="{FF2B5EF4-FFF2-40B4-BE49-F238E27FC236}">
              <a16:creationId xmlns:a16="http://schemas.microsoft.com/office/drawing/2014/main" id="{3BEF3071-5A3F-544A-9FF6-A09258E599F8}"/>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twoCellAnchor>
    <xdr:from>
      <xdr:col>1</xdr:col>
      <xdr:colOff>0</xdr:colOff>
      <xdr:row>14</xdr:row>
      <xdr:rowOff>58738</xdr:rowOff>
    </xdr:from>
    <xdr:to>
      <xdr:col>16</xdr:col>
      <xdr:colOff>7620</xdr:colOff>
      <xdr:row>15</xdr:row>
      <xdr:rowOff>0</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17</xdr:row>
      <xdr:rowOff>0</xdr:rowOff>
    </xdr:from>
    <xdr:to>
      <xdr:col>16</xdr:col>
      <xdr:colOff>7620</xdr:colOff>
      <xdr:row>18</xdr:row>
      <xdr:rowOff>4762</xdr:rowOff>
    </xdr:to>
    <xdr:graphicFrame macro="">
      <xdr:nvGraphicFramePr>
        <xdr:cNvPr id="8" name="Chart 7">
          <a:extLst>
            <a:ext uri="{FF2B5EF4-FFF2-40B4-BE49-F238E27FC236}">
              <a16:creationId xmlns:a16="http://schemas.microsoft.com/office/drawing/2014/main" id="{BD81CB8E-337E-964A-A89C-A0126FC31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228600</xdr:colOff>
      <xdr:row>19</xdr:row>
      <xdr:rowOff>419100</xdr:rowOff>
    </xdr:from>
    <xdr:to>
      <xdr:col>10</xdr:col>
      <xdr:colOff>30480</xdr:colOff>
      <xdr:row>39</xdr:row>
      <xdr:rowOff>0</xdr:rowOff>
    </xdr:to>
    <xdr:graphicFrame macro="">
      <xdr:nvGraphicFramePr>
        <xdr:cNvPr id="9" name="Chart 8">
          <a:extLst>
            <a:ext uri="{FF2B5EF4-FFF2-40B4-BE49-F238E27FC236}">
              <a16:creationId xmlns:a16="http://schemas.microsoft.com/office/drawing/2014/main" id="{9A887CE0-50AC-174E-878E-5C64F8AC5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215900</xdr:colOff>
      <xdr:row>19</xdr:row>
      <xdr:rowOff>419100</xdr:rowOff>
    </xdr:from>
    <xdr:to>
      <xdr:col>16</xdr:col>
      <xdr:colOff>17780</xdr:colOff>
      <xdr:row>39</xdr:row>
      <xdr:rowOff>0</xdr:rowOff>
    </xdr:to>
    <xdr:graphicFrame macro="">
      <xdr:nvGraphicFramePr>
        <xdr:cNvPr id="11" name="Chart 10">
          <a:extLst>
            <a:ext uri="{FF2B5EF4-FFF2-40B4-BE49-F238E27FC236}">
              <a16:creationId xmlns:a16="http://schemas.microsoft.com/office/drawing/2014/main" id="{E5950A65-05A0-EE45-BE06-E6C5A1197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58738</xdr:rowOff>
    </xdr:from>
    <xdr:to>
      <xdr:col>16</xdr:col>
      <xdr:colOff>7620</xdr:colOff>
      <xdr:row>14</xdr:row>
      <xdr:rowOff>0</xdr:rowOff>
    </xdr:to>
    <xdr:graphicFrame macro="">
      <xdr:nvGraphicFramePr>
        <xdr:cNvPr id="3" name="Chart 2">
          <a:extLst>
            <a:ext uri="{FF2B5EF4-FFF2-40B4-BE49-F238E27FC236}">
              <a16:creationId xmlns:a16="http://schemas.microsoft.com/office/drawing/2014/main" id="{AC3EE51A-81FC-5845-AE32-0896B75D6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16</xdr:col>
      <xdr:colOff>7620</xdr:colOff>
      <xdr:row>17</xdr:row>
      <xdr:rowOff>4762</xdr:rowOff>
    </xdr:to>
    <xdr:graphicFrame macro="">
      <xdr:nvGraphicFramePr>
        <xdr:cNvPr id="4" name="Chart 3">
          <a:extLst>
            <a:ext uri="{FF2B5EF4-FFF2-40B4-BE49-F238E27FC236}">
              <a16:creationId xmlns:a16="http://schemas.microsoft.com/office/drawing/2014/main" id="{CF11AA82-96BE-8246-9EE8-9E31DF33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18</xdr:row>
      <xdr:rowOff>419100</xdr:rowOff>
    </xdr:from>
    <xdr:to>
      <xdr:col>10</xdr:col>
      <xdr:colOff>30480</xdr:colOff>
      <xdr:row>38</xdr:row>
      <xdr:rowOff>0</xdr:rowOff>
    </xdr:to>
    <xdr:graphicFrame macro="">
      <xdr:nvGraphicFramePr>
        <xdr:cNvPr id="5" name="Chart 4">
          <a:extLst>
            <a:ext uri="{FF2B5EF4-FFF2-40B4-BE49-F238E27FC236}">
              <a16:creationId xmlns:a16="http://schemas.microsoft.com/office/drawing/2014/main" id="{06FEA7C9-5B6C-B04A-B53A-E8BF1AB5A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215900</xdr:colOff>
      <xdr:row>18</xdr:row>
      <xdr:rowOff>419100</xdr:rowOff>
    </xdr:from>
    <xdr:to>
      <xdr:col>16</xdr:col>
      <xdr:colOff>17780</xdr:colOff>
      <xdr:row>38</xdr:row>
      <xdr:rowOff>0</xdr:rowOff>
    </xdr:to>
    <xdr:graphicFrame macro="">
      <xdr:nvGraphicFramePr>
        <xdr:cNvPr id="6" name="Chart 5">
          <a:extLst>
            <a:ext uri="{FF2B5EF4-FFF2-40B4-BE49-F238E27FC236}">
              <a16:creationId xmlns:a16="http://schemas.microsoft.com/office/drawing/2014/main" id="{D054DDD5-70C6-6F4D-AAF5-8FACFDE85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78&amp;utm_source=template-excel&amp;utm_medium=content&amp;utm_campaign=Digital+Marketing+KPI+Report-excel-11878&amp;lpa=Digital+Marketing+KPI+Report+excel+1187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F111"/>
  <sheetViews>
    <sheetView showGridLines="0" tabSelected="1" zoomScaleNormal="100" workbookViewId="0">
      <pane ySplit="1" topLeftCell="A2" activePane="bottomLeft" state="frozen"/>
      <selection pane="bottomLeft" activeCell="B111" sqref="B111:P111"/>
    </sheetView>
  </sheetViews>
  <sheetFormatPr baseColWidth="10" defaultColWidth="10.83203125" defaultRowHeight="16"/>
  <cols>
    <col min="1" max="1" width="3.33203125" style="1" customWidth="1"/>
    <col min="2" max="16" width="14.83203125" style="1" customWidth="1"/>
    <col min="17" max="17" width="3" style="1" customWidth="1"/>
    <col min="18" max="16384" width="10.83203125" style="1"/>
  </cols>
  <sheetData>
    <row r="1" spans="1:240" customFormat="1" ht="199" customHeight="1"/>
    <row r="2" spans="1:240" s="14" customFormat="1" ht="42" customHeight="1">
      <c r="A2" s="12"/>
      <c r="B2" s="24" t="s">
        <v>54</v>
      </c>
      <c r="C2"/>
      <c r="D2"/>
      <c r="E2"/>
      <c r="F2" s="12"/>
      <c r="G2" s="13"/>
      <c r="H2"/>
      <c r="I2"/>
      <c r="J2" s="12"/>
      <c r="K2"/>
      <c r="L2" s="12"/>
      <c r="M2"/>
      <c r="N2"/>
      <c r="O2"/>
      <c r="P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row>
    <row r="3" spans="1:240" ht="8" customHeight="1"/>
    <row r="4" spans="1:240" ht="5" customHeight="1">
      <c r="B4" s="46"/>
      <c r="C4" s="46"/>
      <c r="D4" s="46"/>
      <c r="E4" s="47"/>
      <c r="F4" s="47"/>
      <c r="G4" s="47"/>
      <c r="H4" s="86"/>
      <c r="I4" s="86"/>
      <c r="J4" s="48"/>
      <c r="K4" s="49"/>
      <c r="L4" s="49"/>
      <c r="M4" s="60"/>
      <c r="N4" s="60"/>
      <c r="O4" s="87"/>
      <c r="P4" s="87"/>
    </row>
    <row r="5" spans="1:240" ht="10" customHeight="1">
      <c r="B5" s="98"/>
      <c r="C5" s="98"/>
      <c r="D5" s="98"/>
      <c r="E5" s="103"/>
      <c r="F5" s="103"/>
      <c r="G5" s="103"/>
      <c r="H5" s="89"/>
      <c r="I5" s="89"/>
      <c r="J5" s="89"/>
      <c r="K5" s="90"/>
      <c r="L5" s="90"/>
      <c r="M5" s="105"/>
      <c r="N5" s="105"/>
      <c r="O5" s="109"/>
      <c r="P5" s="109"/>
    </row>
    <row r="6" spans="1:240" ht="22" customHeight="1">
      <c r="B6" s="99" t="s">
        <v>5</v>
      </c>
      <c r="C6" s="99"/>
      <c r="D6" s="99"/>
      <c r="E6" s="104" t="s">
        <v>35</v>
      </c>
      <c r="F6" s="104"/>
      <c r="G6" s="104"/>
      <c r="H6" s="94" t="s">
        <v>34</v>
      </c>
      <c r="I6" s="94"/>
      <c r="J6" s="94"/>
      <c r="K6" s="91" t="s">
        <v>29</v>
      </c>
      <c r="L6" s="91"/>
      <c r="M6" s="106" t="s">
        <v>37</v>
      </c>
      <c r="N6" s="106"/>
      <c r="O6" s="110" t="s">
        <v>26</v>
      </c>
      <c r="P6" s="110"/>
    </row>
    <row r="7" spans="1:240" ht="40" customHeight="1">
      <c r="B7" s="100">
        <f>C98</f>
        <v>2139888</v>
      </c>
      <c r="C7" s="100"/>
      <c r="D7" s="100"/>
      <c r="E7" s="111">
        <f>D98</f>
        <v>555025</v>
      </c>
      <c r="F7" s="111"/>
      <c r="G7" s="111"/>
      <c r="H7" s="95">
        <f>E98</f>
        <v>1584863</v>
      </c>
      <c r="I7" s="95"/>
      <c r="J7" s="95"/>
      <c r="K7" s="92">
        <f>F98</f>
        <v>3.0752930486291401</v>
      </c>
      <c r="L7" s="92"/>
      <c r="M7" s="107">
        <f>H98</f>
        <v>35337</v>
      </c>
      <c r="N7" s="107"/>
      <c r="O7" s="114">
        <f>N98</f>
        <v>937</v>
      </c>
      <c r="P7" s="114"/>
    </row>
    <row r="8" spans="1:240" ht="10" customHeight="1">
      <c r="B8" s="40"/>
      <c r="C8" s="40"/>
      <c r="D8" s="40"/>
      <c r="E8" s="37"/>
      <c r="F8" s="37"/>
      <c r="G8" s="37"/>
      <c r="H8" s="89"/>
      <c r="I8" s="89"/>
      <c r="J8" s="39"/>
      <c r="K8" s="90"/>
      <c r="L8" s="90"/>
      <c r="M8" s="59"/>
      <c r="N8" s="59"/>
      <c r="O8" s="109"/>
      <c r="P8" s="109"/>
    </row>
    <row r="9" spans="1:240" ht="7" customHeight="1">
      <c r="B9" s="46"/>
      <c r="C9" s="46"/>
      <c r="D9" s="46"/>
      <c r="E9" s="47"/>
      <c r="F9" s="47"/>
      <c r="G9" s="47"/>
      <c r="H9" s="86"/>
      <c r="I9" s="86"/>
      <c r="J9" s="48"/>
      <c r="K9" s="49"/>
      <c r="L9" s="49"/>
      <c r="M9" s="60"/>
      <c r="N9" s="60"/>
      <c r="O9" s="87"/>
      <c r="P9" s="87"/>
    </row>
    <row r="10" spans="1:240" ht="15" customHeight="1">
      <c r="B10" s="101" t="s">
        <v>1</v>
      </c>
      <c r="C10" s="101"/>
      <c r="D10" s="54" t="s">
        <v>18</v>
      </c>
      <c r="E10" s="112" t="s">
        <v>33</v>
      </c>
      <c r="F10" s="112"/>
      <c r="G10" s="55" t="s">
        <v>18</v>
      </c>
      <c r="H10" s="96" t="s">
        <v>1</v>
      </c>
      <c r="I10" s="96"/>
      <c r="J10" s="56" t="s">
        <v>18</v>
      </c>
      <c r="K10" s="58" t="s">
        <v>1</v>
      </c>
      <c r="L10" s="57" t="s">
        <v>18</v>
      </c>
      <c r="M10" s="61" t="s">
        <v>1</v>
      </c>
      <c r="N10" s="62" t="s">
        <v>18</v>
      </c>
      <c r="O10" s="65" t="s">
        <v>1</v>
      </c>
      <c r="P10" s="66" t="s">
        <v>18</v>
      </c>
    </row>
    <row r="11" spans="1:240" ht="25" customHeight="1">
      <c r="B11" s="102">
        <f>C99</f>
        <v>850000</v>
      </c>
      <c r="C11" s="102"/>
      <c r="D11" s="50">
        <f>IFERROR((B7-B11)/B11,"")</f>
        <v>1.5175152941176471</v>
      </c>
      <c r="E11" s="93">
        <f>D99</f>
        <v>450000</v>
      </c>
      <c r="F11" s="93"/>
      <c r="G11" s="51">
        <f>IFERROR((E7-E11)/E11,"")</f>
        <v>0.2333888888888889</v>
      </c>
      <c r="H11" s="97">
        <f>E99</f>
        <v>350000</v>
      </c>
      <c r="I11" s="97"/>
      <c r="J11" s="52">
        <f>IFERROR((H7-H11)/H11,"")</f>
        <v>3.5281799999999999</v>
      </c>
      <c r="K11" s="53">
        <f>F99</f>
        <v>5</v>
      </c>
      <c r="L11" s="53">
        <f>F100</f>
        <v>0.61505860972582804</v>
      </c>
      <c r="M11" s="63">
        <f>H99</f>
        <v>18500</v>
      </c>
      <c r="N11" s="64">
        <f>H100</f>
        <v>1.9101081081081082</v>
      </c>
      <c r="O11" s="67">
        <f>N99</f>
        <v>450</v>
      </c>
      <c r="P11" s="68">
        <f>N100</f>
        <v>2.0822222222222222</v>
      </c>
    </row>
    <row r="12" spans="1:240" ht="10" customHeight="1">
      <c r="B12" s="46"/>
      <c r="C12" s="46"/>
      <c r="D12" s="46"/>
      <c r="E12" s="47"/>
      <c r="F12" s="47"/>
      <c r="G12" s="47"/>
      <c r="H12" s="86"/>
      <c r="I12" s="86"/>
      <c r="J12" s="48"/>
      <c r="K12" s="49"/>
      <c r="L12" s="49"/>
      <c r="M12" s="108"/>
      <c r="N12" s="108"/>
      <c r="O12" s="87"/>
      <c r="P12" s="87"/>
    </row>
    <row r="14" spans="1:240" ht="36" customHeight="1">
      <c r="B14" s="30" t="s">
        <v>53</v>
      </c>
    </row>
    <row r="15" spans="1:240" ht="222" customHeight="1"/>
    <row r="17" spans="2:16" ht="36" customHeight="1">
      <c r="B17" s="30" t="s">
        <v>38</v>
      </c>
    </row>
    <row r="18" spans="2:16" ht="222" customHeight="1"/>
    <row r="19" spans="2:16" ht="10" customHeight="1"/>
    <row r="20" spans="2:16" ht="30" customHeight="1">
      <c r="B20" s="30"/>
      <c r="E20" s="115" t="s">
        <v>41</v>
      </c>
      <c r="F20" s="115"/>
      <c r="G20" s="115"/>
      <c r="H20" s="115"/>
      <c r="I20" s="115"/>
      <c r="J20" s="115"/>
      <c r="K20" s="115" t="s">
        <v>42</v>
      </c>
      <c r="L20" s="115"/>
      <c r="M20" s="115"/>
      <c r="N20" s="115"/>
      <c r="O20" s="115"/>
      <c r="P20" s="115"/>
    </row>
    <row r="21" spans="2:16" ht="5" customHeight="1">
      <c r="B21" s="73"/>
      <c r="C21" s="73"/>
      <c r="D21" s="73"/>
    </row>
    <row r="22" spans="2:16" ht="10" customHeight="1">
      <c r="B22" s="88"/>
      <c r="C22" s="88"/>
      <c r="D22" s="88"/>
    </row>
    <row r="23" spans="2:16" ht="22" customHeight="1">
      <c r="B23" s="85" t="s">
        <v>40</v>
      </c>
      <c r="C23" s="85"/>
      <c r="D23" s="85"/>
    </row>
    <row r="24" spans="2:16" ht="40" customHeight="1">
      <c r="B24" s="84">
        <f>P98</f>
        <v>608.08067188973212</v>
      </c>
      <c r="C24" s="84"/>
      <c r="D24" s="84"/>
    </row>
    <row r="25" spans="2:16" ht="10" customHeight="1">
      <c r="B25" s="76"/>
      <c r="C25" s="76"/>
      <c r="D25" s="76"/>
    </row>
    <row r="26" spans="2:16" ht="7" customHeight="1">
      <c r="B26" s="73"/>
      <c r="C26" s="73"/>
      <c r="D26" s="73"/>
    </row>
    <row r="27" spans="2:16" ht="15" customHeight="1">
      <c r="B27" s="121" t="s">
        <v>1</v>
      </c>
      <c r="C27" s="121"/>
      <c r="D27" s="74" t="s">
        <v>18</v>
      </c>
    </row>
    <row r="28" spans="2:16" ht="25" customHeight="1">
      <c r="B28" s="122">
        <f>P99</f>
        <v>800</v>
      </c>
      <c r="C28" s="122"/>
      <c r="D28" s="75">
        <f>IFERROR((B24-B28)/B28,"")</f>
        <v>-0.23989916013783485</v>
      </c>
    </row>
    <row r="29" spans="2:16" ht="10" customHeight="1">
      <c r="B29" s="73"/>
      <c r="C29" s="73"/>
      <c r="D29" s="73"/>
    </row>
    <row r="31" spans="2:16" ht="5" customHeight="1">
      <c r="B31" s="77"/>
      <c r="C31" s="77"/>
      <c r="D31" s="77"/>
    </row>
    <row r="32" spans="2:16" ht="10" customHeight="1">
      <c r="B32" s="120"/>
      <c r="C32" s="120"/>
      <c r="D32" s="120"/>
    </row>
    <row r="33" spans="1:18" ht="22" customHeight="1">
      <c r="B33" s="119" t="s">
        <v>39</v>
      </c>
      <c r="C33" s="119"/>
      <c r="D33" s="119"/>
    </row>
    <row r="34" spans="1:18" ht="40" customHeight="1">
      <c r="B34" s="118">
        <f>O98</f>
        <v>2345.1607657801405</v>
      </c>
      <c r="C34" s="118"/>
      <c r="D34" s="118"/>
    </row>
    <row r="35" spans="1:18" ht="10" customHeight="1">
      <c r="B35" s="80"/>
      <c r="C35" s="80"/>
      <c r="D35" s="80"/>
    </row>
    <row r="36" spans="1:18" ht="7" customHeight="1">
      <c r="B36" s="77"/>
      <c r="C36" s="77"/>
      <c r="D36" s="77"/>
    </row>
    <row r="37" spans="1:18" ht="15" customHeight="1">
      <c r="B37" s="116" t="s">
        <v>1</v>
      </c>
      <c r="C37" s="116"/>
      <c r="D37" s="78" t="s">
        <v>18</v>
      </c>
    </row>
    <row r="38" spans="1:18" ht="25" customHeight="1">
      <c r="B38" s="117">
        <f>O99</f>
        <v>1850</v>
      </c>
      <c r="C38" s="117"/>
      <c r="D38" s="79">
        <f>IFERROR((B34-B38)/B38,"")</f>
        <v>0.26765446798926518</v>
      </c>
    </row>
    <row r="39" spans="1:18" ht="10" customHeight="1">
      <c r="B39" s="77"/>
      <c r="C39" s="77"/>
      <c r="D39" s="77"/>
    </row>
    <row r="41" spans="1:18" ht="31" customHeight="1">
      <c r="B41" s="30" t="s">
        <v>36</v>
      </c>
      <c r="D41" s="7" t="s">
        <v>12</v>
      </c>
      <c r="E41" s="7"/>
    </row>
    <row r="42" spans="1:18" customFormat="1" ht="38" customHeight="1">
      <c r="A42" s="2"/>
      <c r="B42" s="15" t="s">
        <v>20</v>
      </c>
      <c r="C42" s="15" t="s">
        <v>11</v>
      </c>
      <c r="D42" s="15" t="s">
        <v>9</v>
      </c>
      <c r="E42" s="15" t="s">
        <v>21</v>
      </c>
      <c r="F42" s="15" t="s">
        <v>29</v>
      </c>
      <c r="G42" s="15" t="s">
        <v>8</v>
      </c>
      <c r="H42" s="15" t="s">
        <v>28</v>
      </c>
      <c r="I42" s="15" t="s">
        <v>10</v>
      </c>
      <c r="J42" s="15" t="s">
        <v>6</v>
      </c>
      <c r="K42" s="15" t="s">
        <v>13</v>
      </c>
      <c r="L42" s="15" t="s">
        <v>7</v>
      </c>
      <c r="M42" s="15" t="s">
        <v>14</v>
      </c>
      <c r="N42" s="15" t="s">
        <v>24</v>
      </c>
      <c r="O42" s="15" t="s">
        <v>32</v>
      </c>
      <c r="P42" s="15" t="s">
        <v>25</v>
      </c>
      <c r="Q42" s="1"/>
      <c r="R42" s="1"/>
    </row>
    <row r="43" spans="1:18" customFormat="1">
      <c r="A43" s="1"/>
      <c r="B43" s="17">
        <v>1</v>
      </c>
      <c r="C43" s="27">
        <v>49107</v>
      </c>
      <c r="D43" s="71">
        <v>10867</v>
      </c>
      <c r="E43" s="33">
        <f>IFERROR(C43-D43,"")</f>
        <v>38240</v>
      </c>
      <c r="F43" s="42">
        <f>IFERROR(E43/D43,"")</f>
        <v>3.5189104628692371</v>
      </c>
      <c r="G43" s="6">
        <v>17126</v>
      </c>
      <c r="H43" s="6">
        <v>752</v>
      </c>
      <c r="I43" s="25">
        <f>IFERROR(D43/H43,"")</f>
        <v>14.450797872340425</v>
      </c>
      <c r="J43" s="6">
        <v>118</v>
      </c>
      <c r="K43" s="25">
        <f>IFERROR(D43/J43,"")</f>
        <v>92.093220338983045</v>
      </c>
      <c r="L43" s="16">
        <v>46</v>
      </c>
      <c r="M43" s="25">
        <f>IFERROR(D43/L43,"")</f>
        <v>236.2391304347826</v>
      </c>
      <c r="N43" s="16">
        <v>19</v>
      </c>
      <c r="O43" s="69">
        <f>IFERROR(C43/N43,"")</f>
        <v>2584.5789473684213</v>
      </c>
      <c r="P43" s="25">
        <f>IFERROR(D43/N43,"")</f>
        <v>571.9473684210526</v>
      </c>
      <c r="Q43" s="1"/>
      <c r="R43" s="1"/>
    </row>
    <row r="44" spans="1:18" customFormat="1">
      <c r="A44" s="1"/>
      <c r="B44" s="17">
        <v>2</v>
      </c>
      <c r="C44" s="27">
        <v>39427</v>
      </c>
      <c r="D44" s="71">
        <v>14141</v>
      </c>
      <c r="E44" s="33">
        <f t="shared" ref="E44:E94" si="0">IFERROR(C44-D44,"")</f>
        <v>25286</v>
      </c>
      <c r="F44" s="42">
        <f t="shared" ref="F44:F94" si="1">IFERROR(E44/D44,"")</f>
        <v>1.7881337953468637</v>
      </c>
      <c r="G44" s="6">
        <v>19934</v>
      </c>
      <c r="H44" s="6">
        <v>665</v>
      </c>
      <c r="I44" s="25">
        <f>IFERROR(D44/H44,"")</f>
        <v>21.264661654135338</v>
      </c>
      <c r="J44" s="6">
        <v>82</v>
      </c>
      <c r="K44" s="25">
        <f>IFERROR(D44/J44,"")</f>
        <v>172.45121951219511</v>
      </c>
      <c r="L44" s="16">
        <v>31</v>
      </c>
      <c r="M44" s="25">
        <f>IFERROR(D44/L44,"")</f>
        <v>456.16129032258067</v>
      </c>
      <c r="N44" s="16">
        <v>20</v>
      </c>
      <c r="O44" s="69">
        <f t="shared" ref="O44:O94" si="2">IFERROR(C44/N44,"")</f>
        <v>1971.35</v>
      </c>
      <c r="P44" s="25">
        <f>IFERROR(D44/N44,"")</f>
        <v>707.05</v>
      </c>
      <c r="Q44" s="1"/>
      <c r="R44" s="1"/>
    </row>
    <row r="45" spans="1:18" customFormat="1">
      <c r="A45" s="1"/>
      <c r="B45" s="17">
        <v>3</v>
      </c>
      <c r="C45" s="27">
        <v>47183</v>
      </c>
      <c r="D45" s="71">
        <v>11662</v>
      </c>
      <c r="E45" s="33">
        <f t="shared" si="0"/>
        <v>35521</v>
      </c>
      <c r="F45" s="42">
        <f t="shared" si="1"/>
        <v>3.0458754930543646</v>
      </c>
      <c r="G45" s="6">
        <v>18433</v>
      </c>
      <c r="H45" s="6">
        <v>695</v>
      </c>
      <c r="I45" s="25">
        <f>IFERROR(D45/H45,"")</f>
        <v>16.779856115107915</v>
      </c>
      <c r="J45" s="6">
        <v>90</v>
      </c>
      <c r="K45" s="25">
        <f>IFERROR(D45/J45,"")</f>
        <v>129.57777777777778</v>
      </c>
      <c r="L45" s="16">
        <v>33</v>
      </c>
      <c r="M45" s="25">
        <f>IFERROR(D45/L45,"")</f>
        <v>353.39393939393938</v>
      </c>
      <c r="N45" s="16">
        <v>19</v>
      </c>
      <c r="O45" s="69">
        <f t="shared" si="2"/>
        <v>2483.3157894736842</v>
      </c>
      <c r="P45" s="25">
        <f>IFERROR(D45/N45,"")</f>
        <v>613.78947368421052</v>
      </c>
      <c r="Q45" s="1"/>
      <c r="R45" s="1"/>
    </row>
    <row r="46" spans="1:18" customFormat="1">
      <c r="A46" s="1"/>
      <c r="B46" s="17">
        <v>4</v>
      </c>
      <c r="C46" s="27">
        <v>44610</v>
      </c>
      <c r="D46" s="71">
        <v>8459</v>
      </c>
      <c r="E46" s="33">
        <f t="shared" si="0"/>
        <v>36151</v>
      </c>
      <c r="F46" s="42">
        <f t="shared" si="1"/>
        <v>4.2736730109942069</v>
      </c>
      <c r="G46" s="6">
        <v>20330</v>
      </c>
      <c r="H46" s="6">
        <v>596</v>
      </c>
      <c r="I46" s="25">
        <f>IFERROR(D46/H46,"")</f>
        <v>14.192953020134228</v>
      </c>
      <c r="J46" s="6">
        <v>115</v>
      </c>
      <c r="K46" s="25">
        <f>IFERROR(D46/J46,"")</f>
        <v>73.556521739130432</v>
      </c>
      <c r="L46" s="16">
        <v>31</v>
      </c>
      <c r="M46" s="25">
        <f>IFERROR(D46/L46,"")</f>
        <v>272.87096774193549</v>
      </c>
      <c r="N46" s="16">
        <v>21</v>
      </c>
      <c r="O46" s="69">
        <f t="shared" si="2"/>
        <v>2124.2857142857142</v>
      </c>
      <c r="P46" s="25">
        <f>IFERROR(D46/N46,"")</f>
        <v>402.8095238095238</v>
      </c>
      <c r="Q46" s="1"/>
      <c r="R46" s="1"/>
    </row>
    <row r="47" spans="1:18" customFormat="1">
      <c r="A47" s="1"/>
      <c r="B47" s="17">
        <v>5</v>
      </c>
      <c r="C47" s="27">
        <v>45883</v>
      </c>
      <c r="D47" s="71">
        <v>10329</v>
      </c>
      <c r="E47" s="33">
        <f t="shared" ref="E47:E71" si="3">IFERROR(C47-D47,"")</f>
        <v>35554</v>
      </c>
      <c r="F47" s="42">
        <f t="shared" si="1"/>
        <v>3.4421531610030014</v>
      </c>
      <c r="G47" s="6">
        <v>21225</v>
      </c>
      <c r="H47" s="6">
        <v>660</v>
      </c>
      <c r="I47" s="25">
        <f t="shared" ref="I47:I72" si="4">IFERROR(D47/H47,"")</f>
        <v>15.65</v>
      </c>
      <c r="J47" s="6">
        <v>122</v>
      </c>
      <c r="K47" s="25">
        <f t="shared" ref="K47:K72" si="5">IFERROR(D47/J47,"")</f>
        <v>84.663934426229503</v>
      </c>
      <c r="L47" s="16">
        <v>39</v>
      </c>
      <c r="M47" s="25">
        <f t="shared" ref="M47:M72" si="6">IFERROR(D47/L47,"")</f>
        <v>264.84615384615387</v>
      </c>
      <c r="N47" s="16">
        <v>15</v>
      </c>
      <c r="O47" s="69">
        <f t="shared" si="2"/>
        <v>3058.8666666666668</v>
      </c>
      <c r="P47" s="25">
        <f t="shared" ref="P47:P72" si="7">IFERROR(D47/N47,"")</f>
        <v>688.6</v>
      </c>
    </row>
    <row r="48" spans="1:18" customFormat="1">
      <c r="A48" s="1"/>
      <c r="B48" s="17">
        <v>6</v>
      </c>
      <c r="C48" s="27">
        <v>46283</v>
      </c>
      <c r="D48" s="71">
        <v>6883</v>
      </c>
      <c r="E48" s="33">
        <f t="shared" si="3"/>
        <v>39400</v>
      </c>
      <c r="F48" s="42">
        <f t="shared" si="1"/>
        <v>5.7242481476100542</v>
      </c>
      <c r="G48" s="6">
        <v>17136</v>
      </c>
      <c r="H48" s="6">
        <v>655</v>
      </c>
      <c r="I48" s="25">
        <f t="shared" si="4"/>
        <v>10.508396946564886</v>
      </c>
      <c r="J48" s="6">
        <v>89</v>
      </c>
      <c r="K48" s="25">
        <f t="shared" si="5"/>
        <v>77.337078651685388</v>
      </c>
      <c r="L48" s="16">
        <v>33</v>
      </c>
      <c r="M48" s="25">
        <f t="shared" si="6"/>
        <v>208.57575757575756</v>
      </c>
      <c r="N48" s="16">
        <v>22</v>
      </c>
      <c r="O48" s="69">
        <f t="shared" si="2"/>
        <v>2103.7727272727275</v>
      </c>
      <c r="P48" s="25">
        <f t="shared" si="7"/>
        <v>312.86363636363637</v>
      </c>
    </row>
    <row r="49" spans="1:16" customFormat="1">
      <c r="A49" s="1"/>
      <c r="B49" s="17">
        <v>7</v>
      </c>
      <c r="C49" s="27">
        <v>48180</v>
      </c>
      <c r="D49" s="71">
        <v>7623</v>
      </c>
      <c r="E49" s="33">
        <f t="shared" si="3"/>
        <v>40557</v>
      </c>
      <c r="F49" s="42">
        <f t="shared" si="1"/>
        <v>5.3203463203463199</v>
      </c>
      <c r="G49" s="6">
        <v>18225</v>
      </c>
      <c r="H49" s="6">
        <v>734</v>
      </c>
      <c r="I49" s="25">
        <f t="shared" si="4"/>
        <v>10.385558583106267</v>
      </c>
      <c r="J49" s="6">
        <v>99</v>
      </c>
      <c r="K49" s="25">
        <f t="shared" si="5"/>
        <v>77</v>
      </c>
      <c r="L49" s="16">
        <v>47</v>
      </c>
      <c r="M49" s="25">
        <f t="shared" si="6"/>
        <v>162.19148936170214</v>
      </c>
      <c r="N49" s="16">
        <v>17</v>
      </c>
      <c r="O49" s="69">
        <f t="shared" si="2"/>
        <v>2834.1176470588234</v>
      </c>
      <c r="P49" s="25">
        <f t="shared" si="7"/>
        <v>448.41176470588238</v>
      </c>
    </row>
    <row r="50" spans="1:16" customFormat="1">
      <c r="A50" s="1"/>
      <c r="B50" s="17">
        <v>8</v>
      </c>
      <c r="C50" s="27">
        <v>33167</v>
      </c>
      <c r="D50" s="71">
        <v>10691</v>
      </c>
      <c r="E50" s="33">
        <f t="shared" si="3"/>
        <v>22476</v>
      </c>
      <c r="F50" s="42">
        <f t="shared" si="1"/>
        <v>2.1023290618277057</v>
      </c>
      <c r="G50" s="6">
        <v>18425</v>
      </c>
      <c r="H50" s="6">
        <v>683</v>
      </c>
      <c r="I50" s="25">
        <f t="shared" si="4"/>
        <v>15.653001464128844</v>
      </c>
      <c r="J50" s="6">
        <v>84</v>
      </c>
      <c r="K50" s="25">
        <f t="shared" si="5"/>
        <v>127.27380952380952</v>
      </c>
      <c r="L50" s="16">
        <v>44</v>
      </c>
      <c r="M50" s="25">
        <f t="shared" si="6"/>
        <v>242.97727272727272</v>
      </c>
      <c r="N50" s="16">
        <v>13</v>
      </c>
      <c r="O50" s="69">
        <f t="shared" si="2"/>
        <v>2551.3076923076924</v>
      </c>
      <c r="P50" s="25">
        <f t="shared" si="7"/>
        <v>822.38461538461536</v>
      </c>
    </row>
    <row r="51" spans="1:16" customFormat="1">
      <c r="A51" s="1"/>
      <c r="B51" s="17">
        <v>9</v>
      </c>
      <c r="C51" s="27">
        <v>26556</v>
      </c>
      <c r="D51" s="71">
        <v>7554</v>
      </c>
      <c r="E51" s="33">
        <f t="shared" si="3"/>
        <v>19002</v>
      </c>
      <c r="F51" s="42">
        <f t="shared" si="1"/>
        <v>2.5154884829229549</v>
      </c>
      <c r="G51" s="6">
        <v>19449</v>
      </c>
      <c r="H51" s="6">
        <v>786</v>
      </c>
      <c r="I51" s="25">
        <f t="shared" si="4"/>
        <v>9.6106870229007626</v>
      </c>
      <c r="J51" s="6">
        <v>118</v>
      </c>
      <c r="K51" s="25">
        <f t="shared" si="5"/>
        <v>64.016949152542367</v>
      </c>
      <c r="L51" s="16">
        <v>31</v>
      </c>
      <c r="M51" s="25">
        <f t="shared" si="6"/>
        <v>243.67741935483872</v>
      </c>
      <c r="N51" s="16">
        <v>22</v>
      </c>
      <c r="O51" s="69">
        <f t="shared" si="2"/>
        <v>1207.090909090909</v>
      </c>
      <c r="P51" s="25">
        <f t="shared" si="7"/>
        <v>343.36363636363637</v>
      </c>
    </row>
    <row r="52" spans="1:16" customFormat="1">
      <c r="A52" s="1"/>
      <c r="B52" s="17">
        <v>10</v>
      </c>
      <c r="C52" s="27">
        <v>57259</v>
      </c>
      <c r="D52" s="71">
        <v>7088</v>
      </c>
      <c r="E52" s="33">
        <f t="shared" si="3"/>
        <v>50171</v>
      </c>
      <c r="F52" s="42">
        <f t="shared" si="1"/>
        <v>7.0783013544018063</v>
      </c>
      <c r="G52" s="6">
        <v>17000</v>
      </c>
      <c r="H52" s="6">
        <v>705</v>
      </c>
      <c r="I52" s="25">
        <f t="shared" si="4"/>
        <v>10.053900709219858</v>
      </c>
      <c r="J52" s="6">
        <v>85</v>
      </c>
      <c r="K52" s="25">
        <f t="shared" si="5"/>
        <v>83.388235294117649</v>
      </c>
      <c r="L52" s="16">
        <v>50</v>
      </c>
      <c r="M52" s="25">
        <f t="shared" si="6"/>
        <v>141.76</v>
      </c>
      <c r="N52" s="16">
        <v>17</v>
      </c>
      <c r="O52" s="69">
        <f t="shared" si="2"/>
        <v>3368.1764705882351</v>
      </c>
      <c r="P52" s="25">
        <f t="shared" si="7"/>
        <v>416.94117647058823</v>
      </c>
    </row>
    <row r="53" spans="1:16" customFormat="1">
      <c r="A53" s="1"/>
      <c r="B53" s="17">
        <v>11</v>
      </c>
      <c r="C53" s="27">
        <v>29590</v>
      </c>
      <c r="D53" s="71">
        <v>12962</v>
      </c>
      <c r="E53" s="33">
        <f t="shared" si="3"/>
        <v>16628</v>
      </c>
      <c r="F53" s="42">
        <f t="shared" si="1"/>
        <v>1.2828267242709459</v>
      </c>
      <c r="G53" s="6">
        <v>20402</v>
      </c>
      <c r="H53" s="6">
        <v>622</v>
      </c>
      <c r="I53" s="25">
        <f t="shared" si="4"/>
        <v>20.839228295819936</v>
      </c>
      <c r="J53" s="6">
        <v>102</v>
      </c>
      <c r="K53" s="25">
        <f t="shared" si="5"/>
        <v>127.07843137254902</v>
      </c>
      <c r="L53" s="16">
        <v>31</v>
      </c>
      <c r="M53" s="25">
        <f t="shared" si="6"/>
        <v>418.12903225806451</v>
      </c>
      <c r="N53" s="16">
        <v>19</v>
      </c>
      <c r="O53" s="69">
        <f t="shared" si="2"/>
        <v>1557.3684210526317</v>
      </c>
      <c r="P53" s="25">
        <f t="shared" si="7"/>
        <v>682.21052631578948</v>
      </c>
    </row>
    <row r="54" spans="1:16" customFormat="1">
      <c r="A54" s="1"/>
      <c r="B54" s="17">
        <v>12</v>
      </c>
      <c r="C54" s="27">
        <v>31296</v>
      </c>
      <c r="D54" s="71">
        <v>9951</v>
      </c>
      <c r="E54" s="33">
        <f t="shared" si="3"/>
        <v>21345</v>
      </c>
      <c r="F54" s="42">
        <f t="shared" si="1"/>
        <v>2.1450105517033462</v>
      </c>
      <c r="G54" s="6">
        <v>20174</v>
      </c>
      <c r="H54" s="6">
        <v>643</v>
      </c>
      <c r="I54" s="25">
        <f t="shared" si="4"/>
        <v>15.475894245723172</v>
      </c>
      <c r="J54" s="6">
        <v>105</v>
      </c>
      <c r="K54" s="25">
        <f t="shared" si="5"/>
        <v>94.771428571428572</v>
      </c>
      <c r="L54" s="16">
        <v>34</v>
      </c>
      <c r="M54" s="25">
        <f t="shared" si="6"/>
        <v>292.6764705882353</v>
      </c>
      <c r="N54" s="16">
        <v>14</v>
      </c>
      <c r="O54" s="69">
        <f t="shared" si="2"/>
        <v>2235.4285714285716</v>
      </c>
      <c r="P54" s="25">
        <f t="shared" si="7"/>
        <v>710.78571428571433</v>
      </c>
    </row>
    <row r="55" spans="1:16" customFormat="1">
      <c r="A55" s="1"/>
      <c r="B55" s="17">
        <v>13</v>
      </c>
      <c r="C55" s="27">
        <v>42289</v>
      </c>
      <c r="D55" s="71">
        <v>13255</v>
      </c>
      <c r="E55" s="33">
        <f t="shared" si="3"/>
        <v>29034</v>
      </c>
      <c r="F55" s="42">
        <f t="shared" si="1"/>
        <v>2.1904187099207846</v>
      </c>
      <c r="G55" s="6">
        <v>19600</v>
      </c>
      <c r="H55" s="6">
        <v>685</v>
      </c>
      <c r="I55" s="25">
        <f t="shared" si="4"/>
        <v>19.350364963503651</v>
      </c>
      <c r="J55" s="6">
        <v>86</v>
      </c>
      <c r="K55" s="25">
        <f t="shared" si="5"/>
        <v>154.12790697674419</v>
      </c>
      <c r="L55" s="16">
        <v>45</v>
      </c>
      <c r="M55" s="25">
        <f t="shared" si="6"/>
        <v>294.55555555555554</v>
      </c>
      <c r="N55" s="16">
        <v>16</v>
      </c>
      <c r="O55" s="69">
        <f t="shared" si="2"/>
        <v>2643.0625</v>
      </c>
      <c r="P55" s="25">
        <f t="shared" si="7"/>
        <v>828.4375</v>
      </c>
    </row>
    <row r="56" spans="1:16" customFormat="1">
      <c r="A56" s="1"/>
      <c r="B56" s="17">
        <v>14</v>
      </c>
      <c r="C56" s="27">
        <v>55142</v>
      </c>
      <c r="D56" s="71">
        <v>8747</v>
      </c>
      <c r="E56" s="33">
        <f t="shared" si="3"/>
        <v>46395</v>
      </c>
      <c r="F56" s="42">
        <f t="shared" si="1"/>
        <v>5.3041042643191956</v>
      </c>
      <c r="G56" s="6">
        <v>15951</v>
      </c>
      <c r="H56" s="6">
        <v>608</v>
      </c>
      <c r="I56" s="25">
        <f t="shared" si="4"/>
        <v>14.386513157894736</v>
      </c>
      <c r="J56" s="6">
        <v>101</v>
      </c>
      <c r="K56" s="25">
        <f t="shared" si="5"/>
        <v>86.603960396039611</v>
      </c>
      <c r="L56" s="16">
        <v>32</v>
      </c>
      <c r="M56" s="25">
        <f t="shared" si="6"/>
        <v>273.34375</v>
      </c>
      <c r="N56" s="16">
        <v>17</v>
      </c>
      <c r="O56" s="69">
        <f t="shared" si="2"/>
        <v>3243.6470588235293</v>
      </c>
      <c r="P56" s="25">
        <f t="shared" si="7"/>
        <v>514.52941176470586</v>
      </c>
    </row>
    <row r="57" spans="1:16" customFormat="1">
      <c r="A57" s="1"/>
      <c r="B57" s="17">
        <v>15</v>
      </c>
      <c r="C57" s="27">
        <v>28399</v>
      </c>
      <c r="D57" s="71">
        <v>13577</v>
      </c>
      <c r="E57" s="33">
        <f t="shared" si="3"/>
        <v>14822</v>
      </c>
      <c r="F57" s="42">
        <f t="shared" si="1"/>
        <v>1.0916991971716874</v>
      </c>
      <c r="G57" s="6">
        <v>15392</v>
      </c>
      <c r="H57" s="6">
        <v>594</v>
      </c>
      <c r="I57" s="25">
        <f t="shared" si="4"/>
        <v>22.856902356902356</v>
      </c>
      <c r="J57" s="6">
        <v>101</v>
      </c>
      <c r="K57" s="25">
        <f t="shared" si="5"/>
        <v>134.42574257425741</v>
      </c>
      <c r="L57" s="16">
        <v>48</v>
      </c>
      <c r="M57" s="25">
        <f t="shared" si="6"/>
        <v>282.85416666666669</v>
      </c>
      <c r="N57" s="16">
        <v>22</v>
      </c>
      <c r="O57" s="69">
        <f t="shared" si="2"/>
        <v>1290.8636363636363</v>
      </c>
      <c r="P57" s="25">
        <f t="shared" si="7"/>
        <v>617.13636363636363</v>
      </c>
    </row>
    <row r="58" spans="1:16" customFormat="1">
      <c r="A58" s="1"/>
      <c r="B58" s="17">
        <v>16</v>
      </c>
      <c r="C58" s="27">
        <v>32875</v>
      </c>
      <c r="D58" s="71">
        <v>8138</v>
      </c>
      <c r="E58" s="33">
        <f t="shared" si="3"/>
        <v>24737</v>
      </c>
      <c r="F58" s="42">
        <f t="shared" si="1"/>
        <v>3.0396903416072747</v>
      </c>
      <c r="G58" s="6">
        <v>15180</v>
      </c>
      <c r="H58" s="6">
        <v>612</v>
      </c>
      <c r="I58" s="25">
        <f t="shared" si="4"/>
        <v>13.297385620915033</v>
      </c>
      <c r="J58" s="6">
        <v>94</v>
      </c>
      <c r="K58" s="25">
        <f t="shared" si="5"/>
        <v>86.574468085106389</v>
      </c>
      <c r="L58" s="16">
        <v>44</v>
      </c>
      <c r="M58" s="25">
        <f t="shared" si="6"/>
        <v>184.95454545454547</v>
      </c>
      <c r="N58" s="16">
        <v>18</v>
      </c>
      <c r="O58" s="69">
        <f t="shared" si="2"/>
        <v>1826.3888888888889</v>
      </c>
      <c r="P58" s="25">
        <f t="shared" si="7"/>
        <v>452.11111111111109</v>
      </c>
    </row>
    <row r="59" spans="1:16" customFormat="1">
      <c r="A59" s="1"/>
      <c r="B59" s="17">
        <v>17</v>
      </c>
      <c r="C59" s="27">
        <v>42449</v>
      </c>
      <c r="D59" s="71">
        <v>8350</v>
      </c>
      <c r="E59" s="33">
        <f t="shared" si="3"/>
        <v>34099</v>
      </c>
      <c r="F59" s="42">
        <f t="shared" si="1"/>
        <v>4.0837125748502991</v>
      </c>
      <c r="G59" s="6">
        <v>19533</v>
      </c>
      <c r="H59" s="6">
        <v>730</v>
      </c>
      <c r="I59" s="25">
        <f t="shared" si="4"/>
        <v>11.438356164383562</v>
      </c>
      <c r="J59" s="6">
        <v>108</v>
      </c>
      <c r="K59" s="25">
        <f t="shared" si="5"/>
        <v>77.31481481481481</v>
      </c>
      <c r="L59" s="16">
        <v>31</v>
      </c>
      <c r="M59" s="25">
        <f t="shared" si="6"/>
        <v>269.35483870967744</v>
      </c>
      <c r="N59" s="16">
        <v>17</v>
      </c>
      <c r="O59" s="69">
        <f t="shared" si="2"/>
        <v>2497</v>
      </c>
      <c r="P59" s="25">
        <f t="shared" si="7"/>
        <v>491.1764705882353</v>
      </c>
    </row>
    <row r="60" spans="1:16" customFormat="1">
      <c r="A60" s="1"/>
      <c r="B60" s="17">
        <v>18</v>
      </c>
      <c r="C60" s="27">
        <v>37459</v>
      </c>
      <c r="D60" s="71">
        <v>13698</v>
      </c>
      <c r="E60" s="33">
        <f t="shared" si="3"/>
        <v>23761</v>
      </c>
      <c r="F60" s="42">
        <f t="shared" si="1"/>
        <v>1.7346327931084831</v>
      </c>
      <c r="G60" s="6">
        <v>21375</v>
      </c>
      <c r="H60" s="6">
        <v>668</v>
      </c>
      <c r="I60" s="25">
        <f t="shared" si="4"/>
        <v>20.505988023952096</v>
      </c>
      <c r="J60" s="6">
        <v>95</v>
      </c>
      <c r="K60" s="25">
        <f t="shared" si="5"/>
        <v>144.18947368421053</v>
      </c>
      <c r="L60" s="16">
        <v>40</v>
      </c>
      <c r="M60" s="25">
        <f t="shared" si="6"/>
        <v>342.45</v>
      </c>
      <c r="N60" s="16">
        <v>19</v>
      </c>
      <c r="O60" s="69">
        <f t="shared" si="2"/>
        <v>1971.5263157894738</v>
      </c>
      <c r="P60" s="25">
        <f t="shared" si="7"/>
        <v>720.9473684210526</v>
      </c>
    </row>
    <row r="61" spans="1:16" customFormat="1">
      <c r="A61" s="1"/>
      <c r="B61" s="17">
        <v>19</v>
      </c>
      <c r="C61" s="27">
        <v>33290</v>
      </c>
      <c r="D61" s="71">
        <v>8494</v>
      </c>
      <c r="E61" s="33">
        <f t="shared" si="3"/>
        <v>24796</v>
      </c>
      <c r="F61" s="42">
        <f t="shared" si="1"/>
        <v>2.9192371085472097</v>
      </c>
      <c r="G61" s="6">
        <v>20225</v>
      </c>
      <c r="H61" s="6">
        <v>752</v>
      </c>
      <c r="I61" s="25">
        <f t="shared" si="4"/>
        <v>11.295212765957446</v>
      </c>
      <c r="J61" s="6">
        <v>86</v>
      </c>
      <c r="K61" s="25">
        <f t="shared" si="5"/>
        <v>98.767441860465112</v>
      </c>
      <c r="L61" s="16">
        <v>49</v>
      </c>
      <c r="M61" s="25">
        <f t="shared" si="6"/>
        <v>173.34693877551021</v>
      </c>
      <c r="N61" s="16">
        <v>13</v>
      </c>
      <c r="O61" s="69">
        <f t="shared" si="2"/>
        <v>2560.7692307692309</v>
      </c>
      <c r="P61" s="25">
        <f t="shared" si="7"/>
        <v>653.38461538461536</v>
      </c>
    </row>
    <row r="62" spans="1:16" customFormat="1">
      <c r="A62" s="1"/>
      <c r="B62" s="17">
        <v>20</v>
      </c>
      <c r="C62" s="27">
        <v>50612</v>
      </c>
      <c r="D62" s="71">
        <v>12898</v>
      </c>
      <c r="E62" s="33">
        <f t="shared" si="3"/>
        <v>37714</v>
      </c>
      <c r="F62" s="42">
        <f t="shared" si="1"/>
        <v>2.9240192277872539</v>
      </c>
      <c r="G62" s="6">
        <v>14903</v>
      </c>
      <c r="H62" s="6">
        <v>680</v>
      </c>
      <c r="I62" s="25">
        <f t="shared" si="4"/>
        <v>18.96764705882353</v>
      </c>
      <c r="J62" s="6">
        <v>97</v>
      </c>
      <c r="K62" s="25">
        <f t="shared" si="5"/>
        <v>132.96907216494844</v>
      </c>
      <c r="L62" s="16">
        <v>45</v>
      </c>
      <c r="M62" s="25">
        <f t="shared" si="6"/>
        <v>286.62222222222221</v>
      </c>
      <c r="N62" s="16">
        <v>20</v>
      </c>
      <c r="O62" s="69">
        <f t="shared" si="2"/>
        <v>2530.6</v>
      </c>
      <c r="P62" s="25">
        <f t="shared" si="7"/>
        <v>644.9</v>
      </c>
    </row>
    <row r="63" spans="1:16" customFormat="1">
      <c r="A63" s="1"/>
      <c r="B63" s="17">
        <v>21</v>
      </c>
      <c r="C63" s="27">
        <v>45596</v>
      </c>
      <c r="D63" s="71">
        <v>12129</v>
      </c>
      <c r="E63" s="33">
        <f t="shared" si="3"/>
        <v>33467</v>
      </c>
      <c r="F63" s="42">
        <f t="shared" si="1"/>
        <v>2.7592546788688268</v>
      </c>
      <c r="G63" s="6">
        <v>17533</v>
      </c>
      <c r="H63" s="6">
        <v>658</v>
      </c>
      <c r="I63" s="25">
        <f t="shared" si="4"/>
        <v>18.433130699088146</v>
      </c>
      <c r="J63" s="6">
        <v>118</v>
      </c>
      <c r="K63" s="25">
        <f t="shared" si="5"/>
        <v>102.78813559322033</v>
      </c>
      <c r="L63" s="16">
        <v>32</v>
      </c>
      <c r="M63" s="25">
        <f t="shared" si="6"/>
        <v>379.03125</v>
      </c>
      <c r="N63" s="16">
        <v>19</v>
      </c>
      <c r="O63" s="69">
        <f t="shared" si="2"/>
        <v>2399.7894736842104</v>
      </c>
      <c r="P63" s="25">
        <f t="shared" si="7"/>
        <v>638.36842105263156</v>
      </c>
    </row>
    <row r="64" spans="1:16" customFormat="1">
      <c r="A64" s="1"/>
      <c r="B64" s="17">
        <v>22</v>
      </c>
      <c r="C64" s="27">
        <v>43240</v>
      </c>
      <c r="D64" s="71">
        <v>9633</v>
      </c>
      <c r="E64" s="33">
        <f t="shared" si="3"/>
        <v>33607</v>
      </c>
      <c r="F64" s="42">
        <f t="shared" si="1"/>
        <v>3.4887366344856225</v>
      </c>
      <c r="G64" s="6">
        <v>20465</v>
      </c>
      <c r="H64" s="6">
        <v>658</v>
      </c>
      <c r="I64" s="25">
        <f t="shared" si="4"/>
        <v>14.639817629179332</v>
      </c>
      <c r="J64" s="6">
        <v>101</v>
      </c>
      <c r="K64" s="25">
        <f t="shared" si="5"/>
        <v>95.376237623762378</v>
      </c>
      <c r="L64" s="16">
        <v>39</v>
      </c>
      <c r="M64" s="25">
        <f t="shared" si="6"/>
        <v>247</v>
      </c>
      <c r="N64" s="16">
        <v>20</v>
      </c>
      <c r="O64" s="69">
        <f t="shared" si="2"/>
        <v>2162</v>
      </c>
      <c r="P64" s="25">
        <f t="shared" si="7"/>
        <v>481.65</v>
      </c>
    </row>
    <row r="65" spans="1:16" customFormat="1">
      <c r="A65" s="1"/>
      <c r="B65" s="17">
        <v>23</v>
      </c>
      <c r="C65" s="27">
        <v>38546</v>
      </c>
      <c r="D65" s="71">
        <v>12892</v>
      </c>
      <c r="E65" s="33">
        <f t="shared" si="3"/>
        <v>25654</v>
      </c>
      <c r="F65" s="42">
        <f t="shared" si="1"/>
        <v>1.9899162271175923</v>
      </c>
      <c r="G65" s="6">
        <v>20366</v>
      </c>
      <c r="H65" s="6">
        <v>816</v>
      </c>
      <c r="I65" s="25">
        <f t="shared" si="4"/>
        <v>15.799019607843137</v>
      </c>
      <c r="J65" s="6">
        <v>102</v>
      </c>
      <c r="K65" s="25">
        <f t="shared" si="5"/>
        <v>126.3921568627451</v>
      </c>
      <c r="L65" s="16">
        <v>34</v>
      </c>
      <c r="M65" s="25">
        <f t="shared" si="6"/>
        <v>379.1764705882353</v>
      </c>
      <c r="N65" s="16">
        <v>21</v>
      </c>
      <c r="O65" s="69">
        <f t="shared" si="2"/>
        <v>1835.5238095238096</v>
      </c>
      <c r="P65" s="25">
        <f t="shared" si="7"/>
        <v>613.90476190476193</v>
      </c>
    </row>
    <row r="66" spans="1:16" customFormat="1">
      <c r="A66" s="1"/>
      <c r="B66" s="17">
        <v>24</v>
      </c>
      <c r="C66" s="27">
        <v>41052</v>
      </c>
      <c r="D66" s="71">
        <v>7746</v>
      </c>
      <c r="E66" s="33">
        <f t="shared" si="3"/>
        <v>33306</v>
      </c>
      <c r="F66" s="42">
        <f t="shared" si="1"/>
        <v>4.2997676219984511</v>
      </c>
      <c r="G66" s="6">
        <v>17090</v>
      </c>
      <c r="H66" s="6">
        <v>618</v>
      </c>
      <c r="I66" s="25">
        <f t="shared" si="4"/>
        <v>12.533980582524272</v>
      </c>
      <c r="J66" s="6">
        <v>103</v>
      </c>
      <c r="K66" s="25">
        <f t="shared" si="5"/>
        <v>75.203883495145632</v>
      </c>
      <c r="L66" s="16">
        <v>46</v>
      </c>
      <c r="M66" s="25">
        <f t="shared" si="6"/>
        <v>168.39130434782609</v>
      </c>
      <c r="N66" s="16">
        <v>21</v>
      </c>
      <c r="O66" s="69">
        <f t="shared" si="2"/>
        <v>1954.8571428571429</v>
      </c>
      <c r="P66" s="25">
        <f t="shared" si="7"/>
        <v>368.85714285714283</v>
      </c>
    </row>
    <row r="67" spans="1:16" customFormat="1">
      <c r="A67" s="1"/>
      <c r="B67" s="17">
        <v>25</v>
      </c>
      <c r="C67" s="27">
        <v>40747</v>
      </c>
      <c r="D67" s="71">
        <v>12866</v>
      </c>
      <c r="E67" s="33">
        <f t="shared" si="3"/>
        <v>27881</v>
      </c>
      <c r="F67" s="42">
        <f t="shared" si="1"/>
        <v>2.1670293797606095</v>
      </c>
      <c r="G67" s="6">
        <v>17109</v>
      </c>
      <c r="H67" s="6">
        <v>675</v>
      </c>
      <c r="I67" s="25">
        <f t="shared" si="4"/>
        <v>19.060740740740741</v>
      </c>
      <c r="J67" s="6">
        <v>118</v>
      </c>
      <c r="K67" s="25">
        <f t="shared" si="5"/>
        <v>109.03389830508475</v>
      </c>
      <c r="L67" s="16">
        <v>35</v>
      </c>
      <c r="M67" s="25">
        <f t="shared" si="6"/>
        <v>367.6</v>
      </c>
      <c r="N67" s="16">
        <v>13</v>
      </c>
      <c r="O67" s="69">
        <f t="shared" si="2"/>
        <v>3134.3846153846152</v>
      </c>
      <c r="P67" s="25">
        <f t="shared" si="7"/>
        <v>989.69230769230774</v>
      </c>
    </row>
    <row r="68" spans="1:16" customFormat="1">
      <c r="A68" s="1"/>
      <c r="B68" s="17">
        <v>26</v>
      </c>
      <c r="C68" s="27">
        <v>31348</v>
      </c>
      <c r="D68" s="71">
        <v>8883</v>
      </c>
      <c r="E68" s="33">
        <f t="shared" si="3"/>
        <v>22465</v>
      </c>
      <c r="F68" s="42">
        <f t="shared" si="1"/>
        <v>2.5289879545198692</v>
      </c>
      <c r="G68" s="6">
        <v>16168</v>
      </c>
      <c r="H68" s="6">
        <v>680</v>
      </c>
      <c r="I68" s="25">
        <f t="shared" si="4"/>
        <v>13.063235294117646</v>
      </c>
      <c r="J68" s="6">
        <v>113</v>
      </c>
      <c r="K68" s="25">
        <f t="shared" si="5"/>
        <v>78.610619469026545</v>
      </c>
      <c r="L68" s="16">
        <v>31</v>
      </c>
      <c r="M68" s="25">
        <f t="shared" si="6"/>
        <v>286.54838709677421</v>
      </c>
      <c r="N68" s="16">
        <v>20</v>
      </c>
      <c r="O68" s="69">
        <f t="shared" si="2"/>
        <v>1567.4</v>
      </c>
      <c r="P68" s="25">
        <f t="shared" si="7"/>
        <v>444.15</v>
      </c>
    </row>
    <row r="69" spans="1:16" customFormat="1">
      <c r="A69" s="1"/>
      <c r="B69" s="17">
        <v>27</v>
      </c>
      <c r="C69" s="27">
        <v>40114</v>
      </c>
      <c r="D69" s="71">
        <v>14117</v>
      </c>
      <c r="E69" s="33">
        <f t="shared" si="3"/>
        <v>25997</v>
      </c>
      <c r="F69" s="42">
        <f t="shared" si="1"/>
        <v>1.8415385705178153</v>
      </c>
      <c r="G69" s="6">
        <v>14837</v>
      </c>
      <c r="H69" s="6">
        <v>788</v>
      </c>
      <c r="I69" s="25">
        <f t="shared" si="4"/>
        <v>17.914974619289339</v>
      </c>
      <c r="J69" s="6">
        <v>95</v>
      </c>
      <c r="K69" s="25">
        <f t="shared" si="5"/>
        <v>148.6</v>
      </c>
      <c r="L69" s="16">
        <v>45</v>
      </c>
      <c r="M69" s="25">
        <f t="shared" si="6"/>
        <v>313.71111111111111</v>
      </c>
      <c r="N69" s="16">
        <v>16</v>
      </c>
      <c r="O69" s="69">
        <f t="shared" si="2"/>
        <v>2507.125</v>
      </c>
      <c r="P69" s="25">
        <f t="shared" si="7"/>
        <v>882.3125</v>
      </c>
    </row>
    <row r="70" spans="1:16" customFormat="1">
      <c r="A70" s="1"/>
      <c r="B70" s="17">
        <v>28</v>
      </c>
      <c r="C70" s="27">
        <v>31578</v>
      </c>
      <c r="D70" s="71">
        <v>11336</v>
      </c>
      <c r="E70" s="33">
        <f t="shared" si="3"/>
        <v>20242</v>
      </c>
      <c r="F70" s="42">
        <f t="shared" si="1"/>
        <v>1.7856386732533522</v>
      </c>
      <c r="G70" s="6">
        <v>19796</v>
      </c>
      <c r="H70" s="6">
        <v>614</v>
      </c>
      <c r="I70" s="25">
        <f t="shared" si="4"/>
        <v>18.462540716612377</v>
      </c>
      <c r="J70" s="6">
        <v>93</v>
      </c>
      <c r="K70" s="25">
        <f t="shared" si="5"/>
        <v>121.89247311827957</v>
      </c>
      <c r="L70" s="16">
        <v>51</v>
      </c>
      <c r="M70" s="25">
        <f t="shared" si="6"/>
        <v>222.27450980392157</v>
      </c>
      <c r="N70" s="16">
        <v>19</v>
      </c>
      <c r="O70" s="69">
        <f t="shared" si="2"/>
        <v>1662</v>
      </c>
      <c r="P70" s="25">
        <f t="shared" si="7"/>
        <v>596.63157894736844</v>
      </c>
    </row>
    <row r="71" spans="1:16" customFormat="1">
      <c r="A71" s="1"/>
      <c r="B71" s="17">
        <v>29</v>
      </c>
      <c r="C71" s="27">
        <v>30686</v>
      </c>
      <c r="D71" s="71">
        <v>6854</v>
      </c>
      <c r="E71" s="33">
        <f t="shared" si="3"/>
        <v>23832</v>
      </c>
      <c r="F71" s="42">
        <f t="shared" si="1"/>
        <v>3.4770936679311353</v>
      </c>
      <c r="G71" s="6">
        <v>20803</v>
      </c>
      <c r="H71" s="6">
        <v>685</v>
      </c>
      <c r="I71" s="25">
        <f t="shared" si="4"/>
        <v>10.005839416058395</v>
      </c>
      <c r="J71" s="6">
        <v>94</v>
      </c>
      <c r="K71" s="25">
        <f t="shared" si="5"/>
        <v>72.914893617021278</v>
      </c>
      <c r="L71" s="16">
        <v>51</v>
      </c>
      <c r="M71" s="25">
        <f t="shared" si="6"/>
        <v>134.39215686274511</v>
      </c>
      <c r="N71" s="16">
        <v>16</v>
      </c>
      <c r="O71" s="69">
        <f t="shared" si="2"/>
        <v>1917.875</v>
      </c>
      <c r="P71" s="25">
        <f t="shared" si="7"/>
        <v>428.375</v>
      </c>
    </row>
    <row r="72" spans="1:16" customFormat="1">
      <c r="A72" s="1"/>
      <c r="B72" s="17">
        <v>30</v>
      </c>
      <c r="C72" s="27">
        <v>39323</v>
      </c>
      <c r="D72" s="71">
        <v>9616</v>
      </c>
      <c r="E72" s="33">
        <f>IFERROR(C72-D72,"")</f>
        <v>29707</v>
      </c>
      <c r="F72" s="42">
        <f t="shared" si="1"/>
        <v>3.0893302828618969</v>
      </c>
      <c r="G72" s="6">
        <v>20767</v>
      </c>
      <c r="H72" s="6">
        <v>667</v>
      </c>
      <c r="I72" s="25">
        <f t="shared" si="4"/>
        <v>14.416791604197901</v>
      </c>
      <c r="J72" s="6">
        <v>93</v>
      </c>
      <c r="K72" s="25">
        <f t="shared" si="5"/>
        <v>103.39784946236558</v>
      </c>
      <c r="L72" s="16">
        <v>41</v>
      </c>
      <c r="M72" s="25">
        <f t="shared" si="6"/>
        <v>234.53658536585365</v>
      </c>
      <c r="N72" s="16">
        <v>20</v>
      </c>
      <c r="O72" s="69">
        <f t="shared" si="2"/>
        <v>1966.15</v>
      </c>
      <c r="P72" s="25">
        <f t="shared" si="7"/>
        <v>480.8</v>
      </c>
    </row>
    <row r="73" spans="1:16" customFormat="1">
      <c r="A73" s="1"/>
      <c r="B73" s="17">
        <v>31</v>
      </c>
      <c r="C73" s="27">
        <v>46688</v>
      </c>
      <c r="D73" s="71">
        <v>9072</v>
      </c>
      <c r="E73" s="33">
        <f t="shared" si="0"/>
        <v>37616</v>
      </c>
      <c r="F73" s="42">
        <f t="shared" si="1"/>
        <v>4.1463844797178133</v>
      </c>
      <c r="G73" s="6">
        <v>21225</v>
      </c>
      <c r="H73" s="6">
        <v>660</v>
      </c>
      <c r="I73" s="25">
        <f t="shared" ref="I73:I94" si="8">IFERROR(D73/H73,"")</f>
        <v>13.745454545454546</v>
      </c>
      <c r="J73" s="6">
        <v>122</v>
      </c>
      <c r="K73" s="25">
        <f t="shared" ref="K73:K94" si="9">IFERROR(D73/J73,"")</f>
        <v>74.360655737704917</v>
      </c>
      <c r="L73" s="16">
        <v>39</v>
      </c>
      <c r="M73" s="25">
        <f t="shared" ref="M73:M94" si="10">IFERROR(D73/L73,"")</f>
        <v>232.61538461538461</v>
      </c>
      <c r="N73" s="16">
        <v>15</v>
      </c>
      <c r="O73" s="69">
        <f t="shared" si="2"/>
        <v>3112.5333333333333</v>
      </c>
      <c r="P73" s="25">
        <f t="shared" ref="P73:P94" si="11">IFERROR(D73/N73,"")</f>
        <v>604.79999999999995</v>
      </c>
    </row>
    <row r="74" spans="1:16" customFormat="1">
      <c r="A74" s="1"/>
      <c r="B74" s="17">
        <v>32</v>
      </c>
      <c r="C74" s="27">
        <v>52649</v>
      </c>
      <c r="D74" s="71">
        <v>10168</v>
      </c>
      <c r="E74" s="33">
        <f t="shared" si="0"/>
        <v>42481</v>
      </c>
      <c r="F74" s="42">
        <f t="shared" si="1"/>
        <v>4.1779110936270651</v>
      </c>
      <c r="G74" s="6">
        <v>17136</v>
      </c>
      <c r="H74" s="6">
        <v>655</v>
      </c>
      <c r="I74" s="25">
        <f t="shared" si="8"/>
        <v>15.523664122137404</v>
      </c>
      <c r="J74" s="6">
        <v>89</v>
      </c>
      <c r="K74" s="25">
        <f t="shared" si="9"/>
        <v>114.24719101123596</v>
      </c>
      <c r="L74" s="16">
        <v>33</v>
      </c>
      <c r="M74" s="25">
        <f t="shared" si="10"/>
        <v>308.12121212121212</v>
      </c>
      <c r="N74" s="16">
        <v>22</v>
      </c>
      <c r="O74" s="69">
        <f t="shared" si="2"/>
        <v>2393.1363636363635</v>
      </c>
      <c r="P74" s="25">
        <f t="shared" si="11"/>
        <v>462.18181818181819</v>
      </c>
    </row>
    <row r="75" spans="1:16" customFormat="1">
      <c r="A75" s="1"/>
      <c r="B75" s="17">
        <v>33</v>
      </c>
      <c r="C75" s="27">
        <v>44043</v>
      </c>
      <c r="D75" s="71">
        <v>8780</v>
      </c>
      <c r="E75" s="33">
        <f t="shared" si="0"/>
        <v>35263</v>
      </c>
      <c r="F75" s="42">
        <f t="shared" si="1"/>
        <v>4.0162870159453306</v>
      </c>
      <c r="G75" s="6">
        <v>18225</v>
      </c>
      <c r="H75" s="6">
        <v>734</v>
      </c>
      <c r="I75" s="25">
        <f t="shared" si="8"/>
        <v>11.961852861035423</v>
      </c>
      <c r="J75" s="6">
        <v>99</v>
      </c>
      <c r="K75" s="25">
        <f t="shared" si="9"/>
        <v>88.686868686868692</v>
      </c>
      <c r="L75" s="16">
        <v>47</v>
      </c>
      <c r="M75" s="25">
        <f t="shared" si="10"/>
        <v>186.80851063829786</v>
      </c>
      <c r="N75" s="16">
        <v>17</v>
      </c>
      <c r="O75" s="69">
        <f t="shared" si="2"/>
        <v>2590.7647058823532</v>
      </c>
      <c r="P75" s="25">
        <f t="shared" si="11"/>
        <v>516.47058823529414</v>
      </c>
    </row>
    <row r="76" spans="1:16" customFormat="1">
      <c r="A76" s="1"/>
      <c r="B76" s="17">
        <v>34</v>
      </c>
      <c r="C76" s="27">
        <v>47320</v>
      </c>
      <c r="D76" s="71">
        <v>7131</v>
      </c>
      <c r="E76" s="33">
        <f t="shared" si="0"/>
        <v>40189</v>
      </c>
      <c r="F76" s="42">
        <f t="shared" si="1"/>
        <v>5.6358154536530645</v>
      </c>
      <c r="G76" s="6">
        <v>18425</v>
      </c>
      <c r="H76" s="6">
        <v>683</v>
      </c>
      <c r="I76" s="25">
        <f t="shared" si="8"/>
        <v>10.440702781844802</v>
      </c>
      <c r="J76" s="6">
        <v>84</v>
      </c>
      <c r="K76" s="25">
        <f t="shared" si="9"/>
        <v>84.892857142857139</v>
      </c>
      <c r="L76" s="16">
        <v>44</v>
      </c>
      <c r="M76" s="25">
        <f t="shared" si="10"/>
        <v>162.06818181818181</v>
      </c>
      <c r="N76" s="16">
        <v>13</v>
      </c>
      <c r="O76" s="69">
        <f t="shared" si="2"/>
        <v>3640</v>
      </c>
      <c r="P76" s="25">
        <f t="shared" si="11"/>
        <v>548.53846153846155</v>
      </c>
    </row>
    <row r="77" spans="1:16" customFormat="1">
      <c r="A77" s="1"/>
      <c r="B77" s="17">
        <v>35</v>
      </c>
      <c r="C77" s="27">
        <v>46238</v>
      </c>
      <c r="D77" s="71">
        <v>11629</v>
      </c>
      <c r="E77" s="33">
        <f t="shared" si="0"/>
        <v>34609</v>
      </c>
      <c r="F77" s="42">
        <f t="shared" si="1"/>
        <v>2.976094247140769</v>
      </c>
      <c r="G77" s="6">
        <v>19449</v>
      </c>
      <c r="H77" s="6">
        <v>786</v>
      </c>
      <c r="I77" s="25">
        <f t="shared" si="8"/>
        <v>14.795165394402035</v>
      </c>
      <c r="J77" s="6">
        <v>118</v>
      </c>
      <c r="K77" s="25">
        <f t="shared" si="9"/>
        <v>98.550847457627114</v>
      </c>
      <c r="L77" s="16">
        <v>31</v>
      </c>
      <c r="M77" s="25">
        <f t="shared" si="10"/>
        <v>375.12903225806451</v>
      </c>
      <c r="N77" s="16">
        <v>22</v>
      </c>
      <c r="O77" s="69">
        <f t="shared" si="2"/>
        <v>2101.7272727272725</v>
      </c>
      <c r="P77" s="25">
        <f t="shared" si="11"/>
        <v>528.59090909090912</v>
      </c>
    </row>
    <row r="78" spans="1:16" customFormat="1">
      <c r="A78" s="1"/>
      <c r="B78" s="17">
        <v>36</v>
      </c>
      <c r="C78" s="27">
        <v>32358</v>
      </c>
      <c r="D78" s="71">
        <v>13260</v>
      </c>
      <c r="E78" s="33">
        <f t="shared" si="0"/>
        <v>19098</v>
      </c>
      <c r="F78" s="42">
        <f t="shared" si="1"/>
        <v>1.4402714932126697</v>
      </c>
      <c r="G78" s="6">
        <v>17000</v>
      </c>
      <c r="H78" s="6">
        <v>705</v>
      </c>
      <c r="I78" s="25">
        <f t="shared" si="8"/>
        <v>18.808510638297872</v>
      </c>
      <c r="J78" s="6">
        <v>85</v>
      </c>
      <c r="K78" s="25">
        <f t="shared" si="9"/>
        <v>156</v>
      </c>
      <c r="L78" s="16">
        <v>50</v>
      </c>
      <c r="M78" s="25">
        <f t="shared" si="10"/>
        <v>265.2</v>
      </c>
      <c r="N78" s="16">
        <v>17</v>
      </c>
      <c r="O78" s="69">
        <f t="shared" si="2"/>
        <v>1903.4117647058824</v>
      </c>
      <c r="P78" s="25">
        <f t="shared" si="11"/>
        <v>780</v>
      </c>
    </row>
    <row r="79" spans="1:16" customFormat="1">
      <c r="A79" s="1"/>
      <c r="B79" s="17">
        <v>37</v>
      </c>
      <c r="C79" s="27">
        <v>43060</v>
      </c>
      <c r="D79" s="71">
        <v>8528</v>
      </c>
      <c r="E79" s="33">
        <f t="shared" si="0"/>
        <v>34532</v>
      </c>
      <c r="F79" s="42">
        <f t="shared" si="1"/>
        <v>4.0492495309568479</v>
      </c>
      <c r="G79" s="6">
        <v>20402</v>
      </c>
      <c r="H79" s="6">
        <v>622</v>
      </c>
      <c r="I79" s="25">
        <f t="shared" si="8"/>
        <v>13.710610932475884</v>
      </c>
      <c r="J79" s="6">
        <v>102</v>
      </c>
      <c r="K79" s="25">
        <f t="shared" si="9"/>
        <v>83.607843137254903</v>
      </c>
      <c r="L79" s="16">
        <v>31</v>
      </c>
      <c r="M79" s="25">
        <f t="shared" si="10"/>
        <v>275.09677419354841</v>
      </c>
      <c r="N79" s="16">
        <v>19</v>
      </c>
      <c r="O79" s="69">
        <f t="shared" si="2"/>
        <v>2266.3157894736842</v>
      </c>
      <c r="P79" s="25">
        <f t="shared" si="11"/>
        <v>448.84210526315792</v>
      </c>
    </row>
    <row r="80" spans="1:16" customFormat="1">
      <c r="A80" s="1"/>
      <c r="B80" s="17">
        <v>38</v>
      </c>
      <c r="C80" s="27">
        <v>40792</v>
      </c>
      <c r="D80" s="71">
        <v>11212</v>
      </c>
      <c r="E80" s="33">
        <f t="shared" si="0"/>
        <v>29580</v>
      </c>
      <c r="F80" s="42">
        <f t="shared" si="1"/>
        <v>2.638244737780949</v>
      </c>
      <c r="G80" s="6">
        <v>20174</v>
      </c>
      <c r="H80" s="6">
        <v>643</v>
      </c>
      <c r="I80" s="25">
        <f t="shared" si="8"/>
        <v>17.437013996889579</v>
      </c>
      <c r="J80" s="6">
        <v>105</v>
      </c>
      <c r="K80" s="25">
        <f t="shared" si="9"/>
        <v>106.78095238095239</v>
      </c>
      <c r="L80" s="16">
        <v>34</v>
      </c>
      <c r="M80" s="25">
        <f t="shared" si="10"/>
        <v>329.76470588235293</v>
      </c>
      <c r="N80" s="16">
        <v>14</v>
      </c>
      <c r="O80" s="69">
        <f t="shared" si="2"/>
        <v>2913.7142857142858</v>
      </c>
      <c r="P80" s="25">
        <f t="shared" si="11"/>
        <v>800.85714285714289</v>
      </c>
    </row>
    <row r="81" spans="1:16" customFormat="1">
      <c r="A81" s="1"/>
      <c r="B81" s="17">
        <v>39</v>
      </c>
      <c r="C81" s="27">
        <v>43536</v>
      </c>
      <c r="D81" s="71">
        <v>13868</v>
      </c>
      <c r="E81" s="33">
        <f>IFERROR(C81-D81,"")</f>
        <v>29668</v>
      </c>
      <c r="F81" s="42">
        <f>IFERROR(E81/D81,"")</f>
        <v>2.1393135275454283</v>
      </c>
      <c r="G81" s="6">
        <v>19600</v>
      </c>
      <c r="H81" s="6">
        <v>685</v>
      </c>
      <c r="I81" s="25">
        <f t="shared" si="8"/>
        <v>20.245255474452556</v>
      </c>
      <c r="J81" s="6">
        <v>86</v>
      </c>
      <c r="K81" s="25">
        <f t="shared" si="9"/>
        <v>161.25581395348837</v>
      </c>
      <c r="L81" s="16">
        <v>45</v>
      </c>
      <c r="M81" s="25">
        <f t="shared" si="10"/>
        <v>308.17777777777781</v>
      </c>
      <c r="N81" s="16">
        <v>16</v>
      </c>
      <c r="O81" s="69">
        <f t="shared" si="2"/>
        <v>2721</v>
      </c>
      <c r="P81" s="25">
        <f t="shared" si="11"/>
        <v>866.75</v>
      </c>
    </row>
    <row r="82" spans="1:16" customFormat="1">
      <c r="A82" s="1"/>
      <c r="B82" s="17">
        <v>40</v>
      </c>
      <c r="C82" s="27">
        <v>33376</v>
      </c>
      <c r="D82" s="71">
        <v>14027</v>
      </c>
      <c r="E82" s="33">
        <f t="shared" si="0"/>
        <v>19349</v>
      </c>
      <c r="F82" s="42">
        <f t="shared" si="1"/>
        <v>1.3794111356669281</v>
      </c>
      <c r="G82" s="6">
        <v>15951</v>
      </c>
      <c r="H82" s="6">
        <v>608</v>
      </c>
      <c r="I82" s="25">
        <f t="shared" si="8"/>
        <v>23.070723684210527</v>
      </c>
      <c r="J82" s="6">
        <v>101</v>
      </c>
      <c r="K82" s="25">
        <f t="shared" si="9"/>
        <v>138.88118811881188</v>
      </c>
      <c r="L82" s="16">
        <v>32</v>
      </c>
      <c r="M82" s="25">
        <f t="shared" si="10"/>
        <v>438.34375</v>
      </c>
      <c r="N82" s="16">
        <v>17</v>
      </c>
      <c r="O82" s="69">
        <f t="shared" si="2"/>
        <v>1963.2941176470588</v>
      </c>
      <c r="P82" s="25">
        <f t="shared" si="11"/>
        <v>825.11764705882354</v>
      </c>
    </row>
    <row r="83" spans="1:16" customFormat="1">
      <c r="A83" s="1"/>
      <c r="B83" s="17">
        <v>41</v>
      </c>
      <c r="C83" s="27">
        <v>35087</v>
      </c>
      <c r="D83" s="71">
        <v>8039</v>
      </c>
      <c r="E83" s="33">
        <f t="shared" si="0"/>
        <v>27048</v>
      </c>
      <c r="F83" s="42">
        <f t="shared" si="1"/>
        <v>3.364597586764523</v>
      </c>
      <c r="G83" s="6">
        <v>15392</v>
      </c>
      <c r="H83" s="6">
        <v>594</v>
      </c>
      <c r="I83" s="25">
        <f t="shared" si="8"/>
        <v>13.533670033670033</v>
      </c>
      <c r="J83" s="6">
        <v>101</v>
      </c>
      <c r="K83" s="25">
        <f t="shared" si="9"/>
        <v>79.594059405940598</v>
      </c>
      <c r="L83" s="16">
        <v>48</v>
      </c>
      <c r="M83" s="25">
        <f t="shared" si="10"/>
        <v>167.47916666666666</v>
      </c>
      <c r="N83" s="16">
        <v>22</v>
      </c>
      <c r="O83" s="69">
        <f t="shared" si="2"/>
        <v>1594.8636363636363</v>
      </c>
      <c r="P83" s="25">
        <f t="shared" si="11"/>
        <v>365.40909090909093</v>
      </c>
    </row>
    <row r="84" spans="1:16" customFormat="1">
      <c r="A84" s="1"/>
      <c r="B84" s="17">
        <v>42</v>
      </c>
      <c r="C84" s="27">
        <v>31690</v>
      </c>
      <c r="D84" s="71">
        <v>8257</v>
      </c>
      <c r="E84" s="33">
        <f t="shared" si="0"/>
        <v>23433</v>
      </c>
      <c r="F84" s="42">
        <f t="shared" si="1"/>
        <v>2.8379556739735983</v>
      </c>
      <c r="G84" s="6">
        <v>15180</v>
      </c>
      <c r="H84" s="6">
        <v>612</v>
      </c>
      <c r="I84" s="25">
        <f t="shared" si="8"/>
        <v>13.491830065359476</v>
      </c>
      <c r="J84" s="6">
        <v>94</v>
      </c>
      <c r="K84" s="25">
        <f t="shared" si="9"/>
        <v>87.840425531914889</v>
      </c>
      <c r="L84" s="16">
        <v>44</v>
      </c>
      <c r="M84" s="25">
        <f t="shared" si="10"/>
        <v>187.65909090909091</v>
      </c>
      <c r="N84" s="16">
        <v>18</v>
      </c>
      <c r="O84" s="69">
        <f t="shared" si="2"/>
        <v>1760.5555555555557</v>
      </c>
      <c r="P84" s="25">
        <f t="shared" si="11"/>
        <v>458.72222222222223</v>
      </c>
    </row>
    <row r="85" spans="1:16" customFormat="1">
      <c r="A85" s="1"/>
      <c r="B85" s="17">
        <v>43</v>
      </c>
      <c r="C85" s="27">
        <v>51502</v>
      </c>
      <c r="D85" s="71">
        <v>11435</v>
      </c>
      <c r="E85" s="33">
        <f t="shared" si="0"/>
        <v>40067</v>
      </c>
      <c r="F85" s="42">
        <f t="shared" si="1"/>
        <v>3.5038915609969394</v>
      </c>
      <c r="G85" s="6">
        <v>19533</v>
      </c>
      <c r="H85" s="6">
        <v>730</v>
      </c>
      <c r="I85" s="25">
        <f t="shared" si="8"/>
        <v>15.664383561643836</v>
      </c>
      <c r="J85" s="6">
        <v>108</v>
      </c>
      <c r="K85" s="25">
        <f t="shared" si="9"/>
        <v>105.87962962962963</v>
      </c>
      <c r="L85" s="16">
        <v>31</v>
      </c>
      <c r="M85" s="25">
        <f t="shared" si="10"/>
        <v>368.87096774193549</v>
      </c>
      <c r="N85" s="16">
        <v>17</v>
      </c>
      <c r="O85" s="69">
        <f t="shared" si="2"/>
        <v>3029.5294117647059</v>
      </c>
      <c r="P85" s="25">
        <f t="shared" si="11"/>
        <v>672.64705882352939</v>
      </c>
    </row>
    <row r="86" spans="1:16" customFormat="1">
      <c r="A86" s="1"/>
      <c r="B86" s="17">
        <v>44</v>
      </c>
      <c r="C86" s="27">
        <v>27588</v>
      </c>
      <c r="D86" s="71">
        <v>10663</v>
      </c>
      <c r="E86" s="33">
        <f t="shared" si="0"/>
        <v>16925</v>
      </c>
      <c r="F86" s="42">
        <f t="shared" si="1"/>
        <v>1.5872643721279189</v>
      </c>
      <c r="G86" s="6">
        <v>21375</v>
      </c>
      <c r="H86" s="6">
        <v>668</v>
      </c>
      <c r="I86" s="25">
        <f t="shared" si="8"/>
        <v>15.962574850299401</v>
      </c>
      <c r="J86" s="6">
        <v>95</v>
      </c>
      <c r="K86" s="25">
        <f t="shared" si="9"/>
        <v>112.2421052631579</v>
      </c>
      <c r="L86" s="16">
        <v>40</v>
      </c>
      <c r="M86" s="25">
        <f t="shared" si="10"/>
        <v>266.57499999999999</v>
      </c>
      <c r="N86" s="16">
        <v>19</v>
      </c>
      <c r="O86" s="69">
        <f t="shared" si="2"/>
        <v>1452</v>
      </c>
      <c r="P86" s="25">
        <f t="shared" si="11"/>
        <v>561.21052631578948</v>
      </c>
    </row>
    <row r="87" spans="1:16" customFormat="1">
      <c r="A87" s="1"/>
      <c r="B87" s="17">
        <v>45</v>
      </c>
      <c r="C87" s="27">
        <v>36856</v>
      </c>
      <c r="D87" s="71">
        <v>13750</v>
      </c>
      <c r="E87" s="33">
        <f t="shared" si="0"/>
        <v>23106</v>
      </c>
      <c r="F87" s="42">
        <f t="shared" si="1"/>
        <v>1.6804363636363637</v>
      </c>
      <c r="G87" s="6">
        <v>20225</v>
      </c>
      <c r="H87" s="6">
        <v>752</v>
      </c>
      <c r="I87" s="25">
        <f t="shared" si="8"/>
        <v>18.284574468085108</v>
      </c>
      <c r="J87" s="6">
        <v>86</v>
      </c>
      <c r="K87" s="25">
        <f t="shared" si="9"/>
        <v>159.88372093023256</v>
      </c>
      <c r="L87" s="16">
        <v>49</v>
      </c>
      <c r="M87" s="25">
        <f t="shared" si="10"/>
        <v>280.61224489795916</v>
      </c>
      <c r="N87" s="16">
        <v>13</v>
      </c>
      <c r="O87" s="69">
        <f t="shared" si="2"/>
        <v>2835.0769230769229</v>
      </c>
      <c r="P87" s="25">
        <f t="shared" si="11"/>
        <v>1057.6923076923076</v>
      </c>
    </row>
    <row r="88" spans="1:16" customFormat="1">
      <c r="A88" s="1"/>
      <c r="B88" s="17">
        <v>46</v>
      </c>
      <c r="C88" s="27">
        <v>29343</v>
      </c>
      <c r="D88" s="71">
        <v>12668</v>
      </c>
      <c r="E88" s="33">
        <f t="shared" si="0"/>
        <v>16675</v>
      </c>
      <c r="F88" s="42">
        <f t="shared" si="1"/>
        <v>1.3163088095989897</v>
      </c>
      <c r="G88" s="6">
        <v>14903</v>
      </c>
      <c r="H88" s="6">
        <v>680</v>
      </c>
      <c r="I88" s="25">
        <f t="shared" si="8"/>
        <v>18.629411764705882</v>
      </c>
      <c r="J88" s="6">
        <v>97</v>
      </c>
      <c r="K88" s="25">
        <f t="shared" si="9"/>
        <v>130.5979381443299</v>
      </c>
      <c r="L88" s="16">
        <v>45</v>
      </c>
      <c r="M88" s="25">
        <f t="shared" si="10"/>
        <v>281.51111111111112</v>
      </c>
      <c r="N88" s="16">
        <v>20</v>
      </c>
      <c r="O88" s="69">
        <f t="shared" si="2"/>
        <v>1467.15</v>
      </c>
      <c r="P88" s="25">
        <f t="shared" si="11"/>
        <v>633.4</v>
      </c>
    </row>
    <row r="89" spans="1:16" customFormat="1">
      <c r="A89" s="1"/>
      <c r="B89" s="17">
        <v>47</v>
      </c>
      <c r="C89" s="27">
        <v>47677</v>
      </c>
      <c r="D89" s="71">
        <v>12186</v>
      </c>
      <c r="E89" s="33">
        <f t="shared" si="0"/>
        <v>35491</v>
      </c>
      <c r="F89" s="42">
        <f t="shared" si="1"/>
        <v>2.9124405054981124</v>
      </c>
      <c r="G89" s="6">
        <v>17533</v>
      </c>
      <c r="H89" s="6">
        <v>658</v>
      </c>
      <c r="I89" s="25">
        <f t="shared" si="8"/>
        <v>18.519756838905774</v>
      </c>
      <c r="J89" s="6">
        <v>118</v>
      </c>
      <c r="K89" s="25">
        <f t="shared" si="9"/>
        <v>103.27118644067797</v>
      </c>
      <c r="L89" s="16">
        <v>32</v>
      </c>
      <c r="M89" s="25">
        <f t="shared" si="10"/>
        <v>380.8125</v>
      </c>
      <c r="N89" s="16">
        <v>19</v>
      </c>
      <c r="O89" s="69">
        <f t="shared" si="2"/>
        <v>2509.3157894736842</v>
      </c>
      <c r="P89" s="25">
        <f t="shared" si="11"/>
        <v>641.36842105263156</v>
      </c>
    </row>
    <row r="90" spans="1:16" customFormat="1">
      <c r="A90" s="1"/>
      <c r="B90" s="17">
        <v>48</v>
      </c>
      <c r="C90" s="27">
        <v>48461</v>
      </c>
      <c r="D90" s="71">
        <v>7469</v>
      </c>
      <c r="E90" s="33">
        <f t="shared" si="0"/>
        <v>40992</v>
      </c>
      <c r="F90" s="42">
        <f t="shared" si="1"/>
        <v>5.4882849109653229</v>
      </c>
      <c r="G90" s="6">
        <v>20465</v>
      </c>
      <c r="H90" s="6">
        <v>658</v>
      </c>
      <c r="I90" s="25">
        <f t="shared" si="8"/>
        <v>11.351063829787234</v>
      </c>
      <c r="J90" s="6">
        <v>101</v>
      </c>
      <c r="K90" s="25">
        <f t="shared" si="9"/>
        <v>73.950495049504951</v>
      </c>
      <c r="L90" s="16">
        <v>39</v>
      </c>
      <c r="M90" s="25">
        <f t="shared" si="10"/>
        <v>191.51282051282053</v>
      </c>
      <c r="N90" s="16">
        <v>20</v>
      </c>
      <c r="O90" s="69">
        <f t="shared" si="2"/>
        <v>2423.0500000000002</v>
      </c>
      <c r="P90" s="25">
        <f t="shared" si="11"/>
        <v>373.45</v>
      </c>
    </row>
    <row r="91" spans="1:16" customFormat="1">
      <c r="A91" s="1"/>
      <c r="B91" s="17">
        <v>49</v>
      </c>
      <c r="C91" s="27">
        <v>42943</v>
      </c>
      <c r="D91" s="71">
        <v>13387</v>
      </c>
      <c r="E91" s="33">
        <f t="shared" si="0"/>
        <v>29556</v>
      </c>
      <c r="F91" s="42">
        <f t="shared" si="1"/>
        <v>2.207813550459401</v>
      </c>
      <c r="G91" s="6">
        <v>20366</v>
      </c>
      <c r="H91" s="6">
        <v>816</v>
      </c>
      <c r="I91" s="25">
        <f t="shared" si="8"/>
        <v>16.405637254901961</v>
      </c>
      <c r="J91" s="6">
        <v>102</v>
      </c>
      <c r="K91" s="25">
        <f t="shared" si="9"/>
        <v>131.24509803921569</v>
      </c>
      <c r="L91" s="16">
        <v>34</v>
      </c>
      <c r="M91" s="25">
        <f t="shared" si="10"/>
        <v>393.73529411764707</v>
      </c>
      <c r="N91" s="16">
        <v>21</v>
      </c>
      <c r="O91" s="69">
        <f t="shared" si="2"/>
        <v>2044.9047619047619</v>
      </c>
      <c r="P91" s="25">
        <f t="shared" si="11"/>
        <v>637.47619047619048</v>
      </c>
    </row>
    <row r="92" spans="1:16" customFormat="1">
      <c r="A92" s="1"/>
      <c r="B92" s="17">
        <v>50</v>
      </c>
      <c r="C92" s="27">
        <v>49940</v>
      </c>
      <c r="D92" s="71">
        <v>13705</v>
      </c>
      <c r="E92" s="33">
        <f t="shared" si="0"/>
        <v>36235</v>
      </c>
      <c r="F92" s="42">
        <f t="shared" si="1"/>
        <v>2.6439255746078074</v>
      </c>
      <c r="G92" s="6">
        <v>17090</v>
      </c>
      <c r="H92" s="6">
        <v>618</v>
      </c>
      <c r="I92" s="25">
        <f t="shared" si="8"/>
        <v>22.176375404530745</v>
      </c>
      <c r="J92" s="6">
        <v>103</v>
      </c>
      <c r="K92" s="25">
        <f t="shared" si="9"/>
        <v>133.05825242718447</v>
      </c>
      <c r="L92" s="16">
        <v>46</v>
      </c>
      <c r="M92" s="25">
        <f t="shared" si="10"/>
        <v>297.93478260869563</v>
      </c>
      <c r="N92" s="16">
        <v>21</v>
      </c>
      <c r="O92" s="69">
        <f t="shared" si="2"/>
        <v>2378.0952380952381</v>
      </c>
      <c r="P92" s="25">
        <f t="shared" si="11"/>
        <v>652.61904761904759</v>
      </c>
    </row>
    <row r="93" spans="1:16" customFormat="1">
      <c r="A93" s="1"/>
      <c r="B93" s="17">
        <v>51</v>
      </c>
      <c r="C93" s="27">
        <v>49397</v>
      </c>
      <c r="D93" s="71">
        <v>10114</v>
      </c>
      <c r="E93" s="33">
        <f t="shared" si="0"/>
        <v>39283</v>
      </c>
      <c r="F93" s="42">
        <f t="shared" si="1"/>
        <v>3.8840221475182917</v>
      </c>
      <c r="G93" s="6">
        <v>17109</v>
      </c>
      <c r="H93" s="6">
        <v>675</v>
      </c>
      <c r="I93" s="25">
        <f t="shared" si="8"/>
        <v>14.983703703703704</v>
      </c>
      <c r="J93" s="6">
        <v>118</v>
      </c>
      <c r="K93" s="25">
        <f t="shared" si="9"/>
        <v>85.711864406779668</v>
      </c>
      <c r="L93" s="16">
        <v>35</v>
      </c>
      <c r="M93" s="25">
        <f t="shared" si="10"/>
        <v>288.97142857142859</v>
      </c>
      <c r="N93" s="16">
        <v>13</v>
      </c>
      <c r="O93" s="69">
        <f t="shared" si="2"/>
        <v>3799.7692307692309</v>
      </c>
      <c r="P93" s="25">
        <f t="shared" si="11"/>
        <v>778</v>
      </c>
    </row>
    <row r="94" spans="1:16" customFormat="1" ht="17" thickBot="1">
      <c r="A94" s="1"/>
      <c r="B94" s="21">
        <v>52</v>
      </c>
      <c r="C94" s="28">
        <v>56058</v>
      </c>
      <c r="D94" s="72">
        <v>14238</v>
      </c>
      <c r="E94" s="34">
        <f t="shared" si="0"/>
        <v>41820</v>
      </c>
      <c r="F94" s="43">
        <f t="shared" si="1"/>
        <v>2.9372102823430257</v>
      </c>
      <c r="G94" s="22">
        <v>17986</v>
      </c>
      <c r="H94" s="22">
        <v>711</v>
      </c>
      <c r="I94" s="26">
        <f t="shared" si="8"/>
        <v>20.025316455696203</v>
      </c>
      <c r="J94" s="22">
        <v>111</v>
      </c>
      <c r="K94" s="26">
        <f t="shared" si="9"/>
        <v>128.27027027027026</v>
      </c>
      <c r="L94" s="23">
        <v>44</v>
      </c>
      <c r="M94" s="26">
        <f t="shared" si="10"/>
        <v>323.59090909090907</v>
      </c>
      <c r="N94" s="23">
        <v>17</v>
      </c>
      <c r="O94" s="70">
        <f t="shared" si="2"/>
        <v>3297.5294117647059</v>
      </c>
      <c r="P94" s="26">
        <f t="shared" si="11"/>
        <v>837.52941176470586</v>
      </c>
    </row>
    <row r="95" spans="1:16" customFormat="1" ht="24" customHeight="1">
      <c r="A95" s="1"/>
      <c r="B95" s="5"/>
      <c r="D95" s="5"/>
      <c r="E95" s="5"/>
      <c r="G95" s="5"/>
      <c r="H95" s="5"/>
      <c r="I95" s="5"/>
      <c r="J95" s="5"/>
      <c r="K95" s="5"/>
      <c r="L95" s="5"/>
      <c r="M95" s="5"/>
      <c r="O95" s="5"/>
      <c r="P95" s="5"/>
    </row>
    <row r="96" spans="1:16" ht="31" customHeight="1">
      <c r="B96" s="30" t="s">
        <v>23</v>
      </c>
      <c r="D96" s="7" t="s">
        <v>12</v>
      </c>
      <c r="E96" s="7"/>
    </row>
    <row r="97" spans="1:16" customFormat="1" ht="50" customHeight="1">
      <c r="A97" s="1"/>
      <c r="B97" s="5"/>
      <c r="C97" s="15" t="s">
        <v>11</v>
      </c>
      <c r="D97" s="15" t="s">
        <v>9</v>
      </c>
      <c r="E97" s="15" t="s">
        <v>21</v>
      </c>
      <c r="F97" s="29" t="s">
        <v>30</v>
      </c>
      <c r="G97" s="15" t="s">
        <v>8</v>
      </c>
      <c r="H97" s="15" t="s">
        <v>28</v>
      </c>
      <c r="I97" s="29" t="s">
        <v>15</v>
      </c>
      <c r="J97" s="15" t="s">
        <v>6</v>
      </c>
      <c r="K97" s="29" t="s">
        <v>16</v>
      </c>
      <c r="L97" s="15" t="s">
        <v>7</v>
      </c>
      <c r="M97" s="29" t="s">
        <v>17</v>
      </c>
      <c r="N97" s="15" t="s">
        <v>24</v>
      </c>
      <c r="O97" s="29" t="s">
        <v>31</v>
      </c>
      <c r="P97" s="29" t="s">
        <v>27</v>
      </c>
    </row>
    <row r="98" spans="1:16" s="4" customFormat="1" ht="36" customHeight="1">
      <c r="A98" s="3"/>
      <c r="B98" s="18" t="s">
        <v>0</v>
      </c>
      <c r="C98" s="31">
        <f>SUM(C43:C94)</f>
        <v>2139888</v>
      </c>
      <c r="D98" s="32">
        <f>SUM(D43:D94)</f>
        <v>555025</v>
      </c>
      <c r="E98" s="32">
        <f>SUM(E43:E94)</f>
        <v>1584863</v>
      </c>
      <c r="F98" s="44">
        <f>IFERROR(AVERAGE(F43:F94),"")</f>
        <v>3.0752930486291401</v>
      </c>
      <c r="G98" s="19">
        <f>SUM(G43:G94)</f>
        <v>959696</v>
      </c>
      <c r="H98" s="19">
        <f>SUM(H43:H94)</f>
        <v>35337</v>
      </c>
      <c r="I98" s="35">
        <f>IFERROR(AVERAGE(I43:I94),"")</f>
        <v>15.770396723339527</v>
      </c>
      <c r="J98" s="19">
        <f>SUM(J43:J94)</f>
        <v>5232</v>
      </c>
      <c r="K98" s="35">
        <f>IFERROR(AVERAGE(K43:K94),"")</f>
        <v>107.52309418517933</v>
      </c>
      <c r="L98" s="19">
        <f>SUM(L43:L94)</f>
        <v>2062</v>
      </c>
      <c r="M98" s="35">
        <f>IFERROR(AVERAGE(M43:M94),"")</f>
        <v>277.77371849421138</v>
      </c>
      <c r="N98" s="19">
        <f>SUM(N43:N94)</f>
        <v>937</v>
      </c>
      <c r="O98" s="35">
        <f>IFERROR(AVERAGE(O43:O94),"")</f>
        <v>2345.1607657801405</v>
      </c>
      <c r="P98" s="35">
        <f>IFERROR(AVERAGE(P43:P94),"")</f>
        <v>608.08067188973212</v>
      </c>
    </row>
    <row r="99" spans="1:16" s="4" customFormat="1" ht="36" customHeight="1">
      <c r="A99" s="3"/>
      <c r="B99" s="18" t="s">
        <v>1</v>
      </c>
      <c r="C99" s="38">
        <v>850000</v>
      </c>
      <c r="D99" s="38">
        <v>450000</v>
      </c>
      <c r="E99" s="38">
        <v>350000</v>
      </c>
      <c r="F99" s="45">
        <v>5</v>
      </c>
      <c r="G99" s="8">
        <v>500000</v>
      </c>
      <c r="H99" s="9">
        <v>18500</v>
      </c>
      <c r="I99" s="36">
        <v>17.5</v>
      </c>
      <c r="J99" s="8">
        <v>3100</v>
      </c>
      <c r="K99" s="36">
        <v>131</v>
      </c>
      <c r="L99" s="8">
        <v>1100</v>
      </c>
      <c r="M99" s="36">
        <v>290</v>
      </c>
      <c r="N99" s="8">
        <v>450</v>
      </c>
      <c r="O99" s="36">
        <v>1850</v>
      </c>
      <c r="P99" s="36">
        <v>800</v>
      </c>
    </row>
    <row r="100" spans="1:16" s="4" customFormat="1" ht="36" customHeight="1">
      <c r="A100" s="3"/>
      <c r="B100" s="18" t="s">
        <v>2</v>
      </c>
      <c r="C100" s="20">
        <f t="shared" ref="C100:P100" si="12">IFERROR(C98/C99,"")</f>
        <v>2.5175152941176471</v>
      </c>
      <c r="D100" s="20">
        <f t="shared" si="12"/>
        <v>1.2333888888888889</v>
      </c>
      <c r="E100" s="20">
        <f t="shared" si="12"/>
        <v>4.5281799999999999</v>
      </c>
      <c r="F100" s="20">
        <f t="shared" si="12"/>
        <v>0.61505860972582804</v>
      </c>
      <c r="G100" s="20">
        <f t="shared" si="12"/>
        <v>1.919392</v>
      </c>
      <c r="H100" s="20">
        <f t="shared" si="12"/>
        <v>1.9101081081081082</v>
      </c>
      <c r="I100" s="20">
        <f t="shared" si="12"/>
        <v>0.90116552704797293</v>
      </c>
      <c r="J100" s="20">
        <f t="shared" si="12"/>
        <v>1.687741935483871</v>
      </c>
      <c r="K100" s="20">
        <f t="shared" si="12"/>
        <v>0.82078697851281934</v>
      </c>
      <c r="L100" s="20">
        <f t="shared" si="12"/>
        <v>1.8745454545454545</v>
      </c>
      <c r="M100" s="20">
        <f t="shared" si="12"/>
        <v>0.95784040860072894</v>
      </c>
      <c r="N100" s="20">
        <f t="shared" si="12"/>
        <v>2.0822222222222222</v>
      </c>
      <c r="O100" s="20">
        <f t="shared" si="12"/>
        <v>1.2676544679892652</v>
      </c>
      <c r="P100" s="20">
        <f t="shared" si="12"/>
        <v>0.76010083986216515</v>
      </c>
    </row>
    <row r="101" spans="1:16" customFormat="1" ht="24" customHeight="1">
      <c r="A101" s="1"/>
      <c r="B101" s="5"/>
      <c r="D101" s="5"/>
      <c r="E101" s="5"/>
      <c r="G101" s="5"/>
      <c r="H101" s="5"/>
      <c r="I101" s="5"/>
      <c r="J101" s="5"/>
      <c r="K101" s="5"/>
      <c r="L101" s="5"/>
      <c r="M101" s="5"/>
      <c r="O101" s="5"/>
      <c r="P101" s="5"/>
    </row>
    <row r="102" spans="1:16" ht="31" customHeight="1">
      <c r="B102" s="30" t="s">
        <v>43</v>
      </c>
      <c r="E102" s="7"/>
    </row>
    <row r="103" spans="1:16" ht="35" customHeight="1">
      <c r="B103" s="15" t="s">
        <v>44</v>
      </c>
      <c r="C103" s="15" t="s">
        <v>45</v>
      </c>
      <c r="D103" s="15" t="s">
        <v>46</v>
      </c>
      <c r="E103" s="81"/>
      <c r="F103" s="81"/>
      <c r="G103" s="81"/>
      <c r="H103" s="81"/>
      <c r="I103" s="81"/>
      <c r="J103" s="81"/>
      <c r="K103" s="81"/>
      <c r="L103" s="81"/>
      <c r="M103" s="81"/>
      <c r="N103" s="81"/>
      <c r="O103" s="81"/>
      <c r="P103" s="81"/>
    </row>
    <row r="104" spans="1:16" ht="35" customHeight="1">
      <c r="B104" s="83" t="s">
        <v>47</v>
      </c>
      <c r="C104" s="82">
        <v>451</v>
      </c>
      <c r="D104" s="82">
        <v>813</v>
      </c>
      <c r="E104" s="81"/>
      <c r="F104" s="81"/>
      <c r="G104" s="81"/>
      <c r="H104" s="81"/>
      <c r="I104" s="81"/>
      <c r="J104" s="81"/>
      <c r="K104" s="81"/>
      <c r="L104" s="81"/>
      <c r="M104" s="81"/>
      <c r="N104" s="81"/>
      <c r="O104" s="81"/>
      <c r="P104" s="81"/>
    </row>
    <row r="105" spans="1:16" ht="35" customHeight="1">
      <c r="B105" s="83" t="s">
        <v>48</v>
      </c>
      <c r="C105" s="82">
        <v>711</v>
      </c>
      <c r="D105" s="82">
        <v>2541</v>
      </c>
      <c r="E105" s="81"/>
      <c r="F105" s="81"/>
      <c r="G105" s="81"/>
      <c r="H105" s="81"/>
      <c r="I105" s="81"/>
      <c r="J105" s="81"/>
      <c r="K105" s="81"/>
      <c r="L105" s="81"/>
      <c r="M105" s="81"/>
      <c r="N105" s="81"/>
      <c r="O105" s="81"/>
      <c r="P105" s="81"/>
    </row>
    <row r="106" spans="1:16" ht="35" customHeight="1">
      <c r="B106" s="83" t="s">
        <v>49</v>
      </c>
      <c r="C106" s="82">
        <v>615</v>
      </c>
      <c r="D106" s="82">
        <v>3577</v>
      </c>
      <c r="E106" s="81"/>
      <c r="F106" s="81"/>
      <c r="G106" s="81"/>
      <c r="H106" s="81"/>
      <c r="I106" s="81"/>
      <c r="J106" s="81"/>
      <c r="K106" s="81"/>
      <c r="L106" s="81"/>
      <c r="M106" s="81"/>
      <c r="N106" s="81"/>
      <c r="O106" s="81"/>
      <c r="P106" s="81"/>
    </row>
    <row r="107" spans="1:16" ht="35" customHeight="1">
      <c r="B107" s="83" t="s">
        <v>50</v>
      </c>
      <c r="C107" s="82">
        <v>475</v>
      </c>
      <c r="D107" s="82">
        <v>1240</v>
      </c>
      <c r="E107" s="81"/>
      <c r="F107" s="81"/>
      <c r="G107" s="81"/>
      <c r="H107" s="81"/>
      <c r="I107" s="81"/>
      <c r="J107" s="81"/>
      <c r="K107" s="81"/>
      <c r="L107" s="81"/>
      <c r="M107" s="81"/>
      <c r="N107" s="81"/>
      <c r="O107" s="81"/>
      <c r="P107" s="81"/>
    </row>
    <row r="108" spans="1:16" ht="35" customHeight="1">
      <c r="B108" s="83" t="s">
        <v>51</v>
      </c>
      <c r="C108" s="82">
        <v>585</v>
      </c>
      <c r="D108" s="82">
        <v>3100</v>
      </c>
      <c r="E108" s="81"/>
      <c r="F108" s="81"/>
      <c r="G108" s="81"/>
      <c r="H108" s="81"/>
      <c r="I108" s="81"/>
      <c r="J108" s="81"/>
      <c r="K108" s="81"/>
      <c r="L108" s="81"/>
      <c r="M108" s="81"/>
      <c r="N108" s="81"/>
      <c r="O108" s="81"/>
      <c r="P108" s="81"/>
    </row>
    <row r="109" spans="1:16" ht="35" customHeight="1">
      <c r="B109" s="83" t="s">
        <v>52</v>
      </c>
      <c r="C109" s="82">
        <v>813</v>
      </c>
      <c r="D109" s="82">
        <v>2800</v>
      </c>
      <c r="E109" s="81"/>
      <c r="F109" s="81"/>
      <c r="G109" s="81"/>
      <c r="H109" s="81"/>
      <c r="I109" s="81"/>
      <c r="J109" s="81"/>
      <c r="K109" s="81"/>
      <c r="L109" s="81"/>
      <c r="M109" s="81"/>
      <c r="N109" s="81"/>
      <c r="O109" s="81"/>
      <c r="P109" s="81"/>
    </row>
    <row r="110" spans="1:16">
      <c r="B110" s="81"/>
      <c r="C110" s="81"/>
      <c r="D110" s="81"/>
      <c r="E110" s="81"/>
      <c r="F110" s="81"/>
      <c r="G110" s="81"/>
      <c r="H110" s="81"/>
      <c r="I110" s="81"/>
      <c r="J110" s="81"/>
      <c r="K110" s="81"/>
      <c r="L110" s="81"/>
      <c r="M110" s="81"/>
      <c r="N110" s="81"/>
      <c r="O110" s="81"/>
      <c r="P110" s="81"/>
    </row>
    <row r="111" spans="1:16" customFormat="1" ht="50" customHeight="1">
      <c r="B111" s="113" t="s">
        <v>4</v>
      </c>
      <c r="C111" s="113"/>
      <c r="D111" s="113"/>
      <c r="E111" s="113"/>
      <c r="F111" s="113"/>
      <c r="G111" s="113"/>
      <c r="H111" s="113"/>
      <c r="I111" s="113"/>
      <c r="J111" s="113"/>
      <c r="K111" s="113"/>
      <c r="L111" s="113"/>
      <c r="M111" s="113"/>
      <c r="N111" s="113"/>
      <c r="O111" s="113"/>
      <c r="P111" s="113"/>
    </row>
  </sheetData>
  <mergeCells count="47">
    <mergeCell ref="H12:I12"/>
    <mergeCell ref="O8:P8"/>
    <mergeCell ref="E7:G7"/>
    <mergeCell ref="E10:F10"/>
    <mergeCell ref="B111:P111"/>
    <mergeCell ref="O7:P7"/>
    <mergeCell ref="O12:P12"/>
    <mergeCell ref="E20:J20"/>
    <mergeCell ref="K20:P20"/>
    <mergeCell ref="B37:C37"/>
    <mergeCell ref="B38:C38"/>
    <mergeCell ref="B34:D34"/>
    <mergeCell ref="B33:D33"/>
    <mergeCell ref="B32:D32"/>
    <mergeCell ref="B27:C27"/>
    <mergeCell ref="B28:C28"/>
    <mergeCell ref="M5:N5"/>
    <mergeCell ref="M6:N6"/>
    <mergeCell ref="M7:N7"/>
    <mergeCell ref="M12:N12"/>
    <mergeCell ref="O9:P9"/>
    <mergeCell ref="O5:P5"/>
    <mergeCell ref="O6:P6"/>
    <mergeCell ref="H11:I11"/>
    <mergeCell ref="B5:D5"/>
    <mergeCell ref="B6:D6"/>
    <mergeCell ref="B7:D7"/>
    <mergeCell ref="B10:C10"/>
    <mergeCell ref="B11:C11"/>
    <mergeCell ref="E5:G5"/>
    <mergeCell ref="E6:G6"/>
    <mergeCell ref="B24:D24"/>
    <mergeCell ref="B23:D23"/>
    <mergeCell ref="H4:I4"/>
    <mergeCell ref="O4:P4"/>
    <mergeCell ref="B22:D22"/>
    <mergeCell ref="H8:I8"/>
    <mergeCell ref="K8:L8"/>
    <mergeCell ref="K5:L5"/>
    <mergeCell ref="K6:L6"/>
    <mergeCell ref="K7:L7"/>
    <mergeCell ref="E11:F11"/>
    <mergeCell ref="H5:J5"/>
    <mergeCell ref="H6:J6"/>
    <mergeCell ref="H7:J7"/>
    <mergeCell ref="H9:I9"/>
    <mergeCell ref="H10:I10"/>
  </mergeCells>
  <hyperlinks>
    <hyperlink ref="B111:P111" r:id="rId1" display="CLICK HERE TO CREATE IN SMARTSHEET" xr:uid="{3A9C1A1F-25AF-6C4D-939E-5A9628FC067F}"/>
  </hyperlinks>
  <pageMargins left="0.4" right="0.4" top="0.4" bottom="0.4" header="0" footer="0"/>
  <pageSetup scale="55" fitToHeight="0" orientation="landscape" horizontalDpi="0" verticalDpi="0"/>
  <rowBreaks count="1" manualBreakCount="1">
    <brk id="95" max="16383" man="1"/>
  </rowBreaks>
  <ignoredErrors>
    <ignoredError sqref="F98 I98 K98 M98 O11 L11:M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0ECD2-CBE5-334A-9C70-40BC6D730D3E}">
  <sheetPr>
    <tabColor theme="4" tint="0.79998168889431442"/>
    <pageSetUpPr fitToPage="1"/>
  </sheetPr>
  <dimension ref="A1:IF109"/>
  <sheetViews>
    <sheetView showGridLines="0" zoomScaleNormal="100" workbookViewId="0">
      <selection activeCell="C42" sqref="C42"/>
    </sheetView>
  </sheetViews>
  <sheetFormatPr baseColWidth="10" defaultColWidth="10.83203125" defaultRowHeight="16"/>
  <cols>
    <col min="1" max="1" width="3.33203125" style="1" customWidth="1"/>
    <col min="2" max="16" width="14.83203125" style="1" customWidth="1"/>
    <col min="17" max="17" width="3" style="1" customWidth="1"/>
    <col min="18" max="16384" width="10.83203125" style="1"/>
  </cols>
  <sheetData>
    <row r="1" spans="1:240" s="14" customFormat="1" ht="42" customHeight="1">
      <c r="A1" s="12"/>
      <c r="B1" s="24" t="s">
        <v>22</v>
      </c>
      <c r="C1"/>
      <c r="D1"/>
      <c r="E1"/>
      <c r="F1" s="12"/>
      <c r="G1" s="13"/>
      <c r="H1" s="41" t="s">
        <v>19</v>
      </c>
      <c r="I1"/>
      <c r="J1" s="12"/>
      <c r="K1"/>
      <c r="L1" s="12"/>
      <c r="M1"/>
      <c r="N1"/>
      <c r="O1"/>
      <c r="P1"/>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row>
    <row r="2" spans="1:240" ht="8" customHeight="1"/>
    <row r="3" spans="1:240" ht="5" customHeight="1">
      <c r="B3" s="46"/>
      <c r="C3" s="46"/>
      <c r="D3" s="46"/>
      <c r="E3" s="47"/>
      <c r="F3" s="47"/>
      <c r="G3" s="47"/>
      <c r="H3" s="86"/>
      <c r="I3" s="86"/>
      <c r="J3" s="48"/>
      <c r="K3" s="49"/>
      <c r="L3" s="49"/>
      <c r="M3" s="60"/>
      <c r="N3" s="60"/>
      <c r="O3" s="87"/>
      <c r="P3" s="87"/>
    </row>
    <row r="4" spans="1:240" ht="10" customHeight="1">
      <c r="B4" s="98"/>
      <c r="C4" s="98"/>
      <c r="D4" s="98"/>
      <c r="E4" s="103"/>
      <c r="F4" s="103"/>
      <c r="G4" s="103"/>
      <c r="H4" s="89"/>
      <c r="I4" s="89"/>
      <c r="J4" s="89"/>
      <c r="K4" s="90"/>
      <c r="L4" s="90"/>
      <c r="M4" s="105"/>
      <c r="N4" s="105"/>
      <c r="O4" s="109"/>
      <c r="P4" s="109"/>
    </row>
    <row r="5" spans="1:240" ht="22" customHeight="1">
      <c r="B5" s="99" t="s">
        <v>5</v>
      </c>
      <c r="C5" s="99"/>
      <c r="D5" s="99"/>
      <c r="E5" s="104" t="s">
        <v>35</v>
      </c>
      <c r="F5" s="104"/>
      <c r="G5" s="104"/>
      <c r="H5" s="94" t="s">
        <v>34</v>
      </c>
      <c r="I5" s="94"/>
      <c r="J5" s="94"/>
      <c r="K5" s="91" t="s">
        <v>29</v>
      </c>
      <c r="L5" s="91"/>
      <c r="M5" s="106" t="s">
        <v>37</v>
      </c>
      <c r="N5" s="106"/>
      <c r="O5" s="110" t="s">
        <v>26</v>
      </c>
      <c r="P5" s="110"/>
    </row>
    <row r="6" spans="1:240" ht="40" customHeight="1">
      <c r="B6" s="100">
        <f>C97</f>
        <v>0</v>
      </c>
      <c r="C6" s="100"/>
      <c r="D6" s="100"/>
      <c r="E6" s="111">
        <f>D97</f>
        <v>0</v>
      </c>
      <c r="F6" s="111"/>
      <c r="G6" s="111"/>
      <c r="H6" s="95">
        <f>E97</f>
        <v>0</v>
      </c>
      <c r="I6" s="95"/>
      <c r="J6" s="95"/>
      <c r="K6" s="92" t="str">
        <f>F97</f>
        <v/>
      </c>
      <c r="L6" s="92"/>
      <c r="M6" s="107">
        <f>H97</f>
        <v>0</v>
      </c>
      <c r="N6" s="107"/>
      <c r="O6" s="114">
        <f>N97</f>
        <v>0</v>
      </c>
      <c r="P6" s="114"/>
    </row>
    <row r="7" spans="1:240" ht="10" customHeight="1">
      <c r="B7" s="40"/>
      <c r="C7" s="40"/>
      <c r="D7" s="40"/>
      <c r="E7" s="37"/>
      <c r="F7" s="37"/>
      <c r="G7" s="37"/>
      <c r="H7" s="89"/>
      <c r="I7" s="89"/>
      <c r="J7" s="39"/>
      <c r="K7" s="90"/>
      <c r="L7" s="90"/>
      <c r="M7" s="59"/>
      <c r="N7" s="59"/>
      <c r="O7" s="109"/>
      <c r="P7" s="109"/>
    </row>
    <row r="8" spans="1:240" ht="7" customHeight="1">
      <c r="B8" s="46"/>
      <c r="C8" s="46"/>
      <c r="D8" s="46"/>
      <c r="E8" s="47"/>
      <c r="F8" s="47"/>
      <c r="G8" s="47"/>
      <c r="H8" s="86"/>
      <c r="I8" s="86"/>
      <c r="J8" s="48"/>
      <c r="K8" s="49"/>
      <c r="L8" s="49"/>
      <c r="M8" s="60"/>
      <c r="N8" s="60"/>
      <c r="O8" s="87"/>
      <c r="P8" s="87"/>
    </row>
    <row r="9" spans="1:240" ht="15" customHeight="1">
      <c r="B9" s="101" t="s">
        <v>1</v>
      </c>
      <c r="C9" s="101"/>
      <c r="D9" s="54" t="s">
        <v>18</v>
      </c>
      <c r="E9" s="112" t="s">
        <v>33</v>
      </c>
      <c r="F9" s="112"/>
      <c r="G9" s="55" t="s">
        <v>18</v>
      </c>
      <c r="H9" s="96" t="s">
        <v>1</v>
      </c>
      <c r="I9" s="96"/>
      <c r="J9" s="56" t="s">
        <v>18</v>
      </c>
      <c r="K9" s="58" t="s">
        <v>1</v>
      </c>
      <c r="L9" s="57" t="s">
        <v>18</v>
      </c>
      <c r="M9" s="61" t="s">
        <v>1</v>
      </c>
      <c r="N9" s="62" t="s">
        <v>18</v>
      </c>
      <c r="O9" s="65" t="s">
        <v>1</v>
      </c>
      <c r="P9" s="66" t="s">
        <v>18</v>
      </c>
    </row>
    <row r="10" spans="1:240" ht="25" customHeight="1">
      <c r="B10" s="102">
        <f>C98</f>
        <v>0</v>
      </c>
      <c r="C10" s="102"/>
      <c r="D10" s="50" t="str">
        <f>IFERROR((B6-B10)/B10,"")</f>
        <v/>
      </c>
      <c r="E10" s="93">
        <f>D98</f>
        <v>0</v>
      </c>
      <c r="F10" s="93"/>
      <c r="G10" s="51" t="str">
        <f>IFERROR((E6-E10)/E10,"")</f>
        <v/>
      </c>
      <c r="H10" s="97">
        <f>E98</f>
        <v>0</v>
      </c>
      <c r="I10" s="97"/>
      <c r="J10" s="52" t="str">
        <f>IFERROR((H6-H10)/H10,"")</f>
        <v/>
      </c>
      <c r="K10" s="53">
        <f>F98</f>
        <v>0</v>
      </c>
      <c r="L10" s="53" t="str">
        <f>F99</f>
        <v/>
      </c>
      <c r="M10" s="63">
        <f>H98</f>
        <v>0</v>
      </c>
      <c r="N10" s="64" t="str">
        <f>H99</f>
        <v/>
      </c>
      <c r="O10" s="67">
        <f>N98</f>
        <v>0</v>
      </c>
      <c r="P10" s="68" t="str">
        <f>N99</f>
        <v/>
      </c>
    </row>
    <row r="11" spans="1:240" ht="10" customHeight="1">
      <c r="B11" s="46"/>
      <c r="C11" s="46"/>
      <c r="D11" s="46"/>
      <c r="E11" s="47"/>
      <c r="F11" s="47"/>
      <c r="G11" s="47"/>
      <c r="H11" s="86"/>
      <c r="I11" s="86"/>
      <c r="J11" s="48"/>
      <c r="K11" s="49"/>
      <c r="L11" s="49"/>
      <c r="M11" s="108"/>
      <c r="N11" s="108"/>
      <c r="O11" s="87"/>
      <c r="P11" s="87"/>
    </row>
    <row r="13" spans="1:240" ht="36" customHeight="1">
      <c r="B13" s="30" t="s">
        <v>53</v>
      </c>
    </row>
    <row r="14" spans="1:240" ht="222" customHeight="1"/>
    <row r="16" spans="1:240" ht="36" customHeight="1">
      <c r="B16" s="30" t="s">
        <v>38</v>
      </c>
    </row>
    <row r="17" spans="2:16" ht="222" customHeight="1"/>
    <row r="18" spans="2:16" ht="10" customHeight="1"/>
    <row r="19" spans="2:16" ht="30" customHeight="1">
      <c r="B19" s="30"/>
      <c r="E19" s="115" t="s">
        <v>41</v>
      </c>
      <c r="F19" s="115"/>
      <c r="G19" s="115"/>
      <c r="H19" s="115"/>
      <c r="I19" s="115"/>
      <c r="J19" s="115"/>
      <c r="K19" s="115" t="s">
        <v>42</v>
      </c>
      <c r="L19" s="115"/>
      <c r="M19" s="115"/>
      <c r="N19" s="115"/>
      <c r="O19" s="115"/>
      <c r="P19" s="115"/>
    </row>
    <row r="20" spans="2:16" ht="5" customHeight="1">
      <c r="B20" s="73"/>
      <c r="C20" s="73"/>
      <c r="D20" s="73"/>
    </row>
    <row r="21" spans="2:16" ht="10" customHeight="1">
      <c r="B21" s="88"/>
      <c r="C21" s="88"/>
      <c r="D21" s="88"/>
    </row>
    <row r="22" spans="2:16" ht="22" customHeight="1">
      <c r="B22" s="85" t="s">
        <v>40</v>
      </c>
      <c r="C22" s="85"/>
      <c r="D22" s="85"/>
    </row>
    <row r="23" spans="2:16" ht="40" customHeight="1">
      <c r="B23" s="84" t="str">
        <f>P97</f>
        <v/>
      </c>
      <c r="C23" s="84"/>
      <c r="D23" s="84"/>
    </row>
    <row r="24" spans="2:16" ht="10" customHeight="1">
      <c r="B24" s="76"/>
      <c r="C24" s="76"/>
      <c r="D24" s="76"/>
    </row>
    <row r="25" spans="2:16" ht="7" customHeight="1">
      <c r="B25" s="73"/>
      <c r="C25" s="73"/>
      <c r="D25" s="73"/>
    </row>
    <row r="26" spans="2:16" ht="15" customHeight="1">
      <c r="B26" s="121" t="s">
        <v>1</v>
      </c>
      <c r="C26" s="121"/>
      <c r="D26" s="74" t="s">
        <v>18</v>
      </c>
    </row>
    <row r="27" spans="2:16" ht="25" customHeight="1">
      <c r="B27" s="122">
        <f>P98</f>
        <v>0</v>
      </c>
      <c r="C27" s="122"/>
      <c r="D27" s="75" t="str">
        <f>IFERROR((B23-B27)/B27,"")</f>
        <v/>
      </c>
    </row>
    <row r="28" spans="2:16" ht="10" customHeight="1">
      <c r="B28" s="73"/>
      <c r="C28" s="73"/>
      <c r="D28" s="73"/>
    </row>
    <row r="30" spans="2:16" ht="5" customHeight="1">
      <c r="B30" s="77"/>
      <c r="C30" s="77"/>
      <c r="D30" s="77"/>
    </row>
    <row r="31" spans="2:16" ht="10" customHeight="1">
      <c r="B31" s="120"/>
      <c r="C31" s="120"/>
      <c r="D31" s="120"/>
    </row>
    <row r="32" spans="2:16" ht="22" customHeight="1">
      <c r="B32" s="119" t="s">
        <v>39</v>
      </c>
      <c r="C32" s="119"/>
      <c r="D32" s="119"/>
    </row>
    <row r="33" spans="1:18" ht="40" customHeight="1">
      <c r="B33" s="118" t="str">
        <f>O97</f>
        <v/>
      </c>
      <c r="C33" s="118"/>
      <c r="D33" s="118"/>
    </row>
    <row r="34" spans="1:18" ht="10" customHeight="1">
      <c r="B34" s="80"/>
      <c r="C34" s="80"/>
      <c r="D34" s="80"/>
    </row>
    <row r="35" spans="1:18" ht="7" customHeight="1">
      <c r="B35" s="77"/>
      <c r="C35" s="77"/>
      <c r="D35" s="77"/>
    </row>
    <row r="36" spans="1:18" ht="15" customHeight="1">
      <c r="B36" s="116" t="s">
        <v>1</v>
      </c>
      <c r="C36" s="116"/>
      <c r="D36" s="78" t="s">
        <v>18</v>
      </c>
    </row>
    <row r="37" spans="1:18" ht="25" customHeight="1">
      <c r="B37" s="117">
        <f>O98</f>
        <v>0</v>
      </c>
      <c r="C37" s="117"/>
      <c r="D37" s="79" t="str">
        <f>IFERROR((B33-B37)/B37,"")</f>
        <v/>
      </c>
    </row>
    <row r="38" spans="1:18" ht="10" customHeight="1">
      <c r="B38" s="77"/>
      <c r="C38" s="77"/>
      <c r="D38" s="77"/>
    </row>
    <row r="40" spans="1:18" ht="31" customHeight="1">
      <c r="B40" s="30" t="s">
        <v>36</v>
      </c>
      <c r="D40" s="7" t="s">
        <v>12</v>
      </c>
      <c r="E40" s="7"/>
    </row>
    <row r="41" spans="1:18" customFormat="1" ht="38" customHeight="1">
      <c r="A41" s="2"/>
      <c r="B41" s="15" t="s">
        <v>20</v>
      </c>
      <c r="C41" s="15" t="s">
        <v>11</v>
      </c>
      <c r="D41" s="15" t="s">
        <v>9</v>
      </c>
      <c r="E41" s="15" t="s">
        <v>21</v>
      </c>
      <c r="F41" s="15" t="s">
        <v>29</v>
      </c>
      <c r="G41" s="15" t="s">
        <v>8</v>
      </c>
      <c r="H41" s="15" t="s">
        <v>28</v>
      </c>
      <c r="I41" s="15" t="s">
        <v>10</v>
      </c>
      <c r="J41" s="15" t="s">
        <v>6</v>
      </c>
      <c r="K41" s="15" t="s">
        <v>13</v>
      </c>
      <c r="L41" s="15" t="s">
        <v>7</v>
      </c>
      <c r="M41" s="15" t="s">
        <v>14</v>
      </c>
      <c r="N41" s="15" t="s">
        <v>24</v>
      </c>
      <c r="O41" s="15" t="s">
        <v>32</v>
      </c>
      <c r="P41" s="15" t="s">
        <v>25</v>
      </c>
      <c r="Q41" s="1"/>
      <c r="R41" s="1"/>
    </row>
    <row r="42" spans="1:18" customFormat="1">
      <c r="A42" s="1"/>
      <c r="B42" s="17">
        <v>1</v>
      </c>
      <c r="C42" s="27"/>
      <c r="D42" s="71"/>
      <c r="E42" s="33">
        <f>IFERROR(C42-D42,"")</f>
        <v>0</v>
      </c>
      <c r="F42" s="42" t="str">
        <f>IFERROR(E42/D42,"")</f>
        <v/>
      </c>
      <c r="G42" s="6"/>
      <c r="H42" s="6"/>
      <c r="I42" s="25" t="str">
        <f>IFERROR(D42/H42,"")</f>
        <v/>
      </c>
      <c r="J42" s="6"/>
      <c r="K42" s="25" t="str">
        <f>IFERROR(D42/J42,"")</f>
        <v/>
      </c>
      <c r="L42" s="16"/>
      <c r="M42" s="25" t="str">
        <f>IFERROR(D42/L42,"")</f>
        <v/>
      </c>
      <c r="N42" s="16"/>
      <c r="O42" s="69" t="str">
        <f>IFERROR(C42/N42,"")</f>
        <v/>
      </c>
      <c r="P42" s="25" t="str">
        <f>IFERROR(D42/N42,"")</f>
        <v/>
      </c>
      <c r="Q42" s="1"/>
      <c r="R42" s="1"/>
    </row>
    <row r="43" spans="1:18" customFormat="1">
      <c r="A43" s="1"/>
      <c r="B43" s="17">
        <v>2</v>
      </c>
      <c r="C43" s="27"/>
      <c r="D43" s="71"/>
      <c r="E43" s="33">
        <f t="shared" ref="E43:E93" si="0">IFERROR(C43-D43,"")</f>
        <v>0</v>
      </c>
      <c r="F43" s="42" t="str">
        <f t="shared" ref="F43:F93" si="1">IFERROR(E43/D43,"")</f>
        <v/>
      </c>
      <c r="G43" s="6"/>
      <c r="H43" s="6"/>
      <c r="I43" s="25" t="str">
        <f>IFERROR(D43/H43,"")</f>
        <v/>
      </c>
      <c r="J43" s="6"/>
      <c r="K43" s="25" t="str">
        <f>IFERROR(D43/J43,"")</f>
        <v/>
      </c>
      <c r="L43" s="16"/>
      <c r="M43" s="25" t="str">
        <f>IFERROR(D43/L43,"")</f>
        <v/>
      </c>
      <c r="N43" s="16"/>
      <c r="O43" s="69" t="str">
        <f t="shared" ref="O43:O93" si="2">IFERROR(C43/N43,"")</f>
        <v/>
      </c>
      <c r="P43" s="25" t="str">
        <f>IFERROR(D43/N43,"")</f>
        <v/>
      </c>
      <c r="Q43" s="1"/>
      <c r="R43" s="1"/>
    </row>
    <row r="44" spans="1:18" customFormat="1">
      <c r="A44" s="1"/>
      <c r="B44" s="17">
        <v>3</v>
      </c>
      <c r="C44" s="27"/>
      <c r="D44" s="71"/>
      <c r="E44" s="33">
        <f t="shared" si="0"/>
        <v>0</v>
      </c>
      <c r="F44" s="42" t="str">
        <f t="shared" si="1"/>
        <v/>
      </c>
      <c r="G44" s="6"/>
      <c r="H44" s="6"/>
      <c r="I44" s="25" t="str">
        <f>IFERROR(D44/H44,"")</f>
        <v/>
      </c>
      <c r="J44" s="6"/>
      <c r="K44" s="25" t="str">
        <f>IFERROR(D44/J44,"")</f>
        <v/>
      </c>
      <c r="L44" s="16"/>
      <c r="M44" s="25" t="str">
        <f>IFERROR(D44/L44,"")</f>
        <v/>
      </c>
      <c r="N44" s="16"/>
      <c r="O44" s="69" t="str">
        <f t="shared" si="2"/>
        <v/>
      </c>
      <c r="P44" s="25" t="str">
        <f>IFERROR(D44/N44,"")</f>
        <v/>
      </c>
      <c r="Q44" s="1"/>
      <c r="R44" s="1"/>
    </row>
    <row r="45" spans="1:18" customFormat="1">
      <c r="A45" s="1"/>
      <c r="B45" s="17">
        <v>4</v>
      </c>
      <c r="C45" s="27"/>
      <c r="D45" s="71"/>
      <c r="E45" s="33">
        <f t="shared" si="0"/>
        <v>0</v>
      </c>
      <c r="F45" s="42" t="str">
        <f t="shared" si="1"/>
        <v/>
      </c>
      <c r="G45" s="6"/>
      <c r="H45" s="6"/>
      <c r="I45" s="25" t="str">
        <f>IFERROR(D45/H45,"")</f>
        <v/>
      </c>
      <c r="J45" s="6"/>
      <c r="K45" s="25" t="str">
        <f>IFERROR(D45/J45,"")</f>
        <v/>
      </c>
      <c r="L45" s="16"/>
      <c r="M45" s="25" t="str">
        <f>IFERROR(D45/L45,"")</f>
        <v/>
      </c>
      <c r="N45" s="16"/>
      <c r="O45" s="69" t="str">
        <f t="shared" si="2"/>
        <v/>
      </c>
      <c r="P45" s="25" t="str">
        <f>IFERROR(D45/N45,"")</f>
        <v/>
      </c>
      <c r="Q45" s="1"/>
      <c r="R45" s="1"/>
    </row>
    <row r="46" spans="1:18" customFormat="1">
      <c r="A46" s="1"/>
      <c r="B46" s="17">
        <v>5</v>
      </c>
      <c r="C46" s="27"/>
      <c r="D46" s="71"/>
      <c r="E46" s="33">
        <f t="shared" si="0"/>
        <v>0</v>
      </c>
      <c r="F46" s="42" t="str">
        <f t="shared" si="1"/>
        <v/>
      </c>
      <c r="G46" s="6"/>
      <c r="H46" s="6"/>
      <c r="I46" s="25" t="str">
        <f t="shared" ref="I46:I71" si="3">IFERROR(D46/H46,"")</f>
        <v/>
      </c>
      <c r="J46" s="6"/>
      <c r="K46" s="25" t="str">
        <f t="shared" ref="K46:K71" si="4">IFERROR(D46/J46,"")</f>
        <v/>
      </c>
      <c r="L46" s="16"/>
      <c r="M46" s="25" t="str">
        <f t="shared" ref="M46:M71" si="5">IFERROR(D46/L46,"")</f>
        <v/>
      </c>
      <c r="N46" s="16"/>
      <c r="O46" s="69" t="str">
        <f t="shared" si="2"/>
        <v/>
      </c>
      <c r="P46" s="25" t="str">
        <f t="shared" ref="P46:P71" si="6">IFERROR(D46/N46,"")</f>
        <v/>
      </c>
    </row>
    <row r="47" spans="1:18" customFormat="1">
      <c r="A47" s="1"/>
      <c r="B47" s="17">
        <v>6</v>
      </c>
      <c r="C47" s="27"/>
      <c r="D47" s="71"/>
      <c r="E47" s="33">
        <f t="shared" si="0"/>
        <v>0</v>
      </c>
      <c r="F47" s="42" t="str">
        <f t="shared" si="1"/>
        <v/>
      </c>
      <c r="G47" s="6"/>
      <c r="H47" s="6"/>
      <c r="I47" s="25" t="str">
        <f t="shared" si="3"/>
        <v/>
      </c>
      <c r="J47" s="6"/>
      <c r="K47" s="25" t="str">
        <f t="shared" si="4"/>
        <v/>
      </c>
      <c r="L47" s="16"/>
      <c r="M47" s="25" t="str">
        <f t="shared" si="5"/>
        <v/>
      </c>
      <c r="N47" s="16"/>
      <c r="O47" s="69" t="str">
        <f t="shared" si="2"/>
        <v/>
      </c>
      <c r="P47" s="25" t="str">
        <f t="shared" si="6"/>
        <v/>
      </c>
    </row>
    <row r="48" spans="1:18" customFormat="1">
      <c r="A48" s="1"/>
      <c r="B48" s="17">
        <v>7</v>
      </c>
      <c r="C48" s="27"/>
      <c r="D48" s="71"/>
      <c r="E48" s="33">
        <f t="shared" si="0"/>
        <v>0</v>
      </c>
      <c r="F48" s="42" t="str">
        <f t="shared" si="1"/>
        <v/>
      </c>
      <c r="G48" s="6"/>
      <c r="H48" s="6"/>
      <c r="I48" s="25" t="str">
        <f t="shared" si="3"/>
        <v/>
      </c>
      <c r="J48" s="6"/>
      <c r="K48" s="25" t="str">
        <f t="shared" si="4"/>
        <v/>
      </c>
      <c r="L48" s="16"/>
      <c r="M48" s="25" t="str">
        <f t="shared" si="5"/>
        <v/>
      </c>
      <c r="N48" s="16"/>
      <c r="O48" s="69" t="str">
        <f t="shared" si="2"/>
        <v/>
      </c>
      <c r="P48" s="25" t="str">
        <f t="shared" si="6"/>
        <v/>
      </c>
    </row>
    <row r="49" spans="1:16" customFormat="1">
      <c r="A49" s="1"/>
      <c r="B49" s="17">
        <v>8</v>
      </c>
      <c r="C49" s="27"/>
      <c r="D49" s="71"/>
      <c r="E49" s="33">
        <f t="shared" si="0"/>
        <v>0</v>
      </c>
      <c r="F49" s="42" t="str">
        <f t="shared" si="1"/>
        <v/>
      </c>
      <c r="G49" s="6"/>
      <c r="H49" s="6"/>
      <c r="I49" s="25" t="str">
        <f t="shared" si="3"/>
        <v/>
      </c>
      <c r="J49" s="6"/>
      <c r="K49" s="25" t="str">
        <f t="shared" si="4"/>
        <v/>
      </c>
      <c r="L49" s="16"/>
      <c r="M49" s="25" t="str">
        <f t="shared" si="5"/>
        <v/>
      </c>
      <c r="N49" s="16"/>
      <c r="O49" s="69" t="str">
        <f t="shared" si="2"/>
        <v/>
      </c>
      <c r="P49" s="25" t="str">
        <f t="shared" si="6"/>
        <v/>
      </c>
    </row>
    <row r="50" spans="1:16" customFormat="1">
      <c r="A50" s="1"/>
      <c r="B50" s="17">
        <v>9</v>
      </c>
      <c r="C50" s="27"/>
      <c r="D50" s="71"/>
      <c r="E50" s="33">
        <f t="shared" si="0"/>
        <v>0</v>
      </c>
      <c r="F50" s="42" t="str">
        <f t="shared" si="1"/>
        <v/>
      </c>
      <c r="G50" s="6"/>
      <c r="H50" s="6"/>
      <c r="I50" s="25" t="str">
        <f t="shared" si="3"/>
        <v/>
      </c>
      <c r="J50" s="6"/>
      <c r="K50" s="25" t="str">
        <f t="shared" si="4"/>
        <v/>
      </c>
      <c r="L50" s="16"/>
      <c r="M50" s="25" t="str">
        <f t="shared" si="5"/>
        <v/>
      </c>
      <c r="N50" s="16"/>
      <c r="O50" s="69" t="str">
        <f t="shared" si="2"/>
        <v/>
      </c>
      <c r="P50" s="25" t="str">
        <f t="shared" si="6"/>
        <v/>
      </c>
    </row>
    <row r="51" spans="1:16" customFormat="1">
      <c r="A51" s="1"/>
      <c r="B51" s="17">
        <v>10</v>
      </c>
      <c r="C51" s="27"/>
      <c r="D51" s="71"/>
      <c r="E51" s="33">
        <f t="shared" si="0"/>
        <v>0</v>
      </c>
      <c r="F51" s="42" t="str">
        <f t="shared" si="1"/>
        <v/>
      </c>
      <c r="G51" s="6"/>
      <c r="H51" s="6"/>
      <c r="I51" s="25" t="str">
        <f t="shared" si="3"/>
        <v/>
      </c>
      <c r="J51" s="6"/>
      <c r="K51" s="25" t="str">
        <f t="shared" si="4"/>
        <v/>
      </c>
      <c r="L51" s="16"/>
      <c r="M51" s="25" t="str">
        <f t="shared" si="5"/>
        <v/>
      </c>
      <c r="N51" s="16"/>
      <c r="O51" s="69" t="str">
        <f t="shared" si="2"/>
        <v/>
      </c>
      <c r="P51" s="25" t="str">
        <f t="shared" si="6"/>
        <v/>
      </c>
    </row>
    <row r="52" spans="1:16" customFormat="1">
      <c r="A52" s="1"/>
      <c r="B52" s="17">
        <v>11</v>
      </c>
      <c r="C52" s="27"/>
      <c r="D52" s="71"/>
      <c r="E52" s="33">
        <f t="shared" si="0"/>
        <v>0</v>
      </c>
      <c r="F52" s="42" t="str">
        <f t="shared" si="1"/>
        <v/>
      </c>
      <c r="G52" s="6"/>
      <c r="H52" s="6"/>
      <c r="I52" s="25" t="str">
        <f t="shared" si="3"/>
        <v/>
      </c>
      <c r="J52" s="6"/>
      <c r="K52" s="25" t="str">
        <f t="shared" si="4"/>
        <v/>
      </c>
      <c r="L52" s="16"/>
      <c r="M52" s="25" t="str">
        <f t="shared" si="5"/>
        <v/>
      </c>
      <c r="N52" s="16"/>
      <c r="O52" s="69" t="str">
        <f t="shared" si="2"/>
        <v/>
      </c>
      <c r="P52" s="25" t="str">
        <f t="shared" si="6"/>
        <v/>
      </c>
    </row>
    <row r="53" spans="1:16" customFormat="1">
      <c r="A53" s="1"/>
      <c r="B53" s="17">
        <v>12</v>
      </c>
      <c r="C53" s="27"/>
      <c r="D53" s="71"/>
      <c r="E53" s="33">
        <f t="shared" si="0"/>
        <v>0</v>
      </c>
      <c r="F53" s="42" t="str">
        <f t="shared" si="1"/>
        <v/>
      </c>
      <c r="G53" s="6"/>
      <c r="H53" s="6"/>
      <c r="I53" s="25" t="str">
        <f t="shared" si="3"/>
        <v/>
      </c>
      <c r="J53" s="6"/>
      <c r="K53" s="25" t="str">
        <f t="shared" si="4"/>
        <v/>
      </c>
      <c r="L53" s="16"/>
      <c r="M53" s="25" t="str">
        <f t="shared" si="5"/>
        <v/>
      </c>
      <c r="N53" s="16"/>
      <c r="O53" s="69" t="str">
        <f t="shared" si="2"/>
        <v/>
      </c>
      <c r="P53" s="25" t="str">
        <f t="shared" si="6"/>
        <v/>
      </c>
    </row>
    <row r="54" spans="1:16" customFormat="1">
      <c r="A54" s="1"/>
      <c r="B54" s="17">
        <v>13</v>
      </c>
      <c r="C54" s="27"/>
      <c r="D54" s="71"/>
      <c r="E54" s="33">
        <f t="shared" si="0"/>
        <v>0</v>
      </c>
      <c r="F54" s="42" t="str">
        <f t="shared" si="1"/>
        <v/>
      </c>
      <c r="G54" s="6"/>
      <c r="H54" s="6"/>
      <c r="I54" s="25" t="str">
        <f t="shared" si="3"/>
        <v/>
      </c>
      <c r="J54" s="6"/>
      <c r="K54" s="25" t="str">
        <f t="shared" si="4"/>
        <v/>
      </c>
      <c r="L54" s="16"/>
      <c r="M54" s="25" t="str">
        <f t="shared" si="5"/>
        <v/>
      </c>
      <c r="N54" s="16"/>
      <c r="O54" s="69" t="str">
        <f t="shared" si="2"/>
        <v/>
      </c>
      <c r="P54" s="25" t="str">
        <f t="shared" si="6"/>
        <v/>
      </c>
    </row>
    <row r="55" spans="1:16" customFormat="1">
      <c r="A55" s="1"/>
      <c r="B55" s="17">
        <v>14</v>
      </c>
      <c r="C55" s="27"/>
      <c r="D55" s="71"/>
      <c r="E55" s="33">
        <f t="shared" si="0"/>
        <v>0</v>
      </c>
      <c r="F55" s="42" t="str">
        <f t="shared" si="1"/>
        <v/>
      </c>
      <c r="G55" s="6"/>
      <c r="H55" s="6"/>
      <c r="I55" s="25" t="str">
        <f t="shared" si="3"/>
        <v/>
      </c>
      <c r="J55" s="6"/>
      <c r="K55" s="25" t="str">
        <f t="shared" si="4"/>
        <v/>
      </c>
      <c r="L55" s="16"/>
      <c r="M55" s="25" t="str">
        <f t="shared" si="5"/>
        <v/>
      </c>
      <c r="N55" s="16"/>
      <c r="O55" s="69" t="str">
        <f t="shared" si="2"/>
        <v/>
      </c>
      <c r="P55" s="25" t="str">
        <f t="shared" si="6"/>
        <v/>
      </c>
    </row>
    <row r="56" spans="1:16" customFormat="1">
      <c r="A56" s="1"/>
      <c r="B56" s="17">
        <v>15</v>
      </c>
      <c r="C56" s="27"/>
      <c r="D56" s="71"/>
      <c r="E56" s="33">
        <f t="shared" si="0"/>
        <v>0</v>
      </c>
      <c r="F56" s="42" t="str">
        <f t="shared" si="1"/>
        <v/>
      </c>
      <c r="G56" s="6"/>
      <c r="H56" s="6"/>
      <c r="I56" s="25" t="str">
        <f t="shared" si="3"/>
        <v/>
      </c>
      <c r="J56" s="6"/>
      <c r="K56" s="25" t="str">
        <f t="shared" si="4"/>
        <v/>
      </c>
      <c r="L56" s="16"/>
      <c r="M56" s="25" t="str">
        <f t="shared" si="5"/>
        <v/>
      </c>
      <c r="N56" s="16"/>
      <c r="O56" s="69" t="str">
        <f t="shared" si="2"/>
        <v/>
      </c>
      <c r="P56" s="25" t="str">
        <f t="shared" si="6"/>
        <v/>
      </c>
    </row>
    <row r="57" spans="1:16" customFormat="1">
      <c r="A57" s="1"/>
      <c r="B57" s="17">
        <v>16</v>
      </c>
      <c r="C57" s="27"/>
      <c r="D57" s="71"/>
      <c r="E57" s="33">
        <f t="shared" si="0"/>
        <v>0</v>
      </c>
      <c r="F57" s="42" t="str">
        <f t="shared" si="1"/>
        <v/>
      </c>
      <c r="G57" s="6"/>
      <c r="H57" s="6"/>
      <c r="I57" s="25" t="str">
        <f t="shared" si="3"/>
        <v/>
      </c>
      <c r="J57" s="6"/>
      <c r="K57" s="25" t="str">
        <f t="shared" si="4"/>
        <v/>
      </c>
      <c r="L57" s="16"/>
      <c r="M57" s="25" t="str">
        <f t="shared" si="5"/>
        <v/>
      </c>
      <c r="N57" s="16"/>
      <c r="O57" s="69" t="str">
        <f t="shared" si="2"/>
        <v/>
      </c>
      <c r="P57" s="25" t="str">
        <f t="shared" si="6"/>
        <v/>
      </c>
    </row>
    <row r="58" spans="1:16" customFormat="1">
      <c r="A58" s="1"/>
      <c r="B58" s="17">
        <v>17</v>
      </c>
      <c r="C58" s="27"/>
      <c r="D58" s="71"/>
      <c r="E58" s="33">
        <f t="shared" si="0"/>
        <v>0</v>
      </c>
      <c r="F58" s="42" t="str">
        <f t="shared" si="1"/>
        <v/>
      </c>
      <c r="G58" s="6"/>
      <c r="H58" s="6"/>
      <c r="I58" s="25" t="str">
        <f t="shared" si="3"/>
        <v/>
      </c>
      <c r="J58" s="6"/>
      <c r="K58" s="25" t="str">
        <f t="shared" si="4"/>
        <v/>
      </c>
      <c r="L58" s="16"/>
      <c r="M58" s="25" t="str">
        <f t="shared" si="5"/>
        <v/>
      </c>
      <c r="N58" s="16"/>
      <c r="O58" s="69" t="str">
        <f t="shared" si="2"/>
        <v/>
      </c>
      <c r="P58" s="25" t="str">
        <f t="shared" si="6"/>
        <v/>
      </c>
    </row>
    <row r="59" spans="1:16" customFormat="1">
      <c r="A59" s="1"/>
      <c r="B59" s="17">
        <v>18</v>
      </c>
      <c r="C59" s="27"/>
      <c r="D59" s="71"/>
      <c r="E59" s="33">
        <f t="shared" si="0"/>
        <v>0</v>
      </c>
      <c r="F59" s="42" t="str">
        <f t="shared" si="1"/>
        <v/>
      </c>
      <c r="G59" s="6"/>
      <c r="H59" s="6"/>
      <c r="I59" s="25" t="str">
        <f t="shared" si="3"/>
        <v/>
      </c>
      <c r="J59" s="6"/>
      <c r="K59" s="25" t="str">
        <f t="shared" si="4"/>
        <v/>
      </c>
      <c r="L59" s="16"/>
      <c r="M59" s="25" t="str">
        <f t="shared" si="5"/>
        <v/>
      </c>
      <c r="N59" s="16"/>
      <c r="O59" s="69" t="str">
        <f t="shared" si="2"/>
        <v/>
      </c>
      <c r="P59" s="25" t="str">
        <f t="shared" si="6"/>
        <v/>
      </c>
    </row>
    <row r="60" spans="1:16" customFormat="1">
      <c r="A60" s="1"/>
      <c r="B60" s="17">
        <v>19</v>
      </c>
      <c r="C60" s="27"/>
      <c r="D60" s="71"/>
      <c r="E60" s="33">
        <f t="shared" si="0"/>
        <v>0</v>
      </c>
      <c r="F60" s="42" t="str">
        <f t="shared" si="1"/>
        <v/>
      </c>
      <c r="G60" s="6"/>
      <c r="H60" s="6"/>
      <c r="I60" s="25" t="str">
        <f t="shared" si="3"/>
        <v/>
      </c>
      <c r="J60" s="6"/>
      <c r="K60" s="25" t="str">
        <f t="shared" si="4"/>
        <v/>
      </c>
      <c r="L60" s="16"/>
      <c r="M60" s="25" t="str">
        <f t="shared" si="5"/>
        <v/>
      </c>
      <c r="N60" s="16"/>
      <c r="O60" s="69" t="str">
        <f t="shared" si="2"/>
        <v/>
      </c>
      <c r="P60" s="25" t="str">
        <f t="shared" si="6"/>
        <v/>
      </c>
    </row>
    <row r="61" spans="1:16" customFormat="1">
      <c r="A61" s="1"/>
      <c r="B61" s="17">
        <v>20</v>
      </c>
      <c r="C61" s="27"/>
      <c r="D61" s="71"/>
      <c r="E61" s="33">
        <f t="shared" si="0"/>
        <v>0</v>
      </c>
      <c r="F61" s="42" t="str">
        <f t="shared" si="1"/>
        <v/>
      </c>
      <c r="G61" s="6"/>
      <c r="H61" s="6"/>
      <c r="I61" s="25" t="str">
        <f t="shared" si="3"/>
        <v/>
      </c>
      <c r="J61" s="6"/>
      <c r="K61" s="25" t="str">
        <f t="shared" si="4"/>
        <v/>
      </c>
      <c r="L61" s="16"/>
      <c r="M61" s="25" t="str">
        <f t="shared" si="5"/>
        <v/>
      </c>
      <c r="N61" s="16"/>
      <c r="O61" s="69" t="str">
        <f t="shared" si="2"/>
        <v/>
      </c>
      <c r="P61" s="25" t="str">
        <f t="shared" si="6"/>
        <v/>
      </c>
    </row>
    <row r="62" spans="1:16" customFormat="1">
      <c r="A62" s="1"/>
      <c r="B62" s="17">
        <v>21</v>
      </c>
      <c r="C62" s="27"/>
      <c r="D62" s="71"/>
      <c r="E62" s="33">
        <f t="shared" si="0"/>
        <v>0</v>
      </c>
      <c r="F62" s="42" t="str">
        <f t="shared" si="1"/>
        <v/>
      </c>
      <c r="G62" s="6"/>
      <c r="H62" s="6"/>
      <c r="I62" s="25" t="str">
        <f t="shared" si="3"/>
        <v/>
      </c>
      <c r="J62" s="6"/>
      <c r="K62" s="25" t="str">
        <f t="shared" si="4"/>
        <v/>
      </c>
      <c r="L62" s="16"/>
      <c r="M62" s="25" t="str">
        <f t="shared" si="5"/>
        <v/>
      </c>
      <c r="N62" s="16"/>
      <c r="O62" s="69" t="str">
        <f t="shared" si="2"/>
        <v/>
      </c>
      <c r="P62" s="25" t="str">
        <f t="shared" si="6"/>
        <v/>
      </c>
    </row>
    <row r="63" spans="1:16" customFormat="1">
      <c r="A63" s="1"/>
      <c r="B63" s="17">
        <v>22</v>
      </c>
      <c r="C63" s="27"/>
      <c r="D63" s="71"/>
      <c r="E63" s="33">
        <f t="shared" si="0"/>
        <v>0</v>
      </c>
      <c r="F63" s="42" t="str">
        <f t="shared" si="1"/>
        <v/>
      </c>
      <c r="G63" s="6"/>
      <c r="H63" s="6"/>
      <c r="I63" s="25" t="str">
        <f t="shared" si="3"/>
        <v/>
      </c>
      <c r="J63" s="6"/>
      <c r="K63" s="25" t="str">
        <f t="shared" si="4"/>
        <v/>
      </c>
      <c r="L63" s="16"/>
      <c r="M63" s="25" t="str">
        <f t="shared" si="5"/>
        <v/>
      </c>
      <c r="N63" s="16"/>
      <c r="O63" s="69" t="str">
        <f t="shared" si="2"/>
        <v/>
      </c>
      <c r="P63" s="25" t="str">
        <f t="shared" si="6"/>
        <v/>
      </c>
    </row>
    <row r="64" spans="1:16" customFormat="1">
      <c r="A64" s="1"/>
      <c r="B64" s="17">
        <v>23</v>
      </c>
      <c r="C64" s="27"/>
      <c r="D64" s="71"/>
      <c r="E64" s="33">
        <f t="shared" si="0"/>
        <v>0</v>
      </c>
      <c r="F64" s="42" t="str">
        <f t="shared" si="1"/>
        <v/>
      </c>
      <c r="G64" s="6"/>
      <c r="H64" s="6"/>
      <c r="I64" s="25" t="str">
        <f t="shared" si="3"/>
        <v/>
      </c>
      <c r="J64" s="6"/>
      <c r="K64" s="25" t="str">
        <f t="shared" si="4"/>
        <v/>
      </c>
      <c r="L64" s="16"/>
      <c r="M64" s="25" t="str">
        <f t="shared" si="5"/>
        <v/>
      </c>
      <c r="N64" s="16"/>
      <c r="O64" s="69" t="str">
        <f t="shared" si="2"/>
        <v/>
      </c>
      <c r="P64" s="25" t="str">
        <f t="shared" si="6"/>
        <v/>
      </c>
    </row>
    <row r="65" spans="1:16" customFormat="1">
      <c r="A65" s="1"/>
      <c r="B65" s="17">
        <v>24</v>
      </c>
      <c r="C65" s="27"/>
      <c r="D65" s="71"/>
      <c r="E65" s="33">
        <f t="shared" si="0"/>
        <v>0</v>
      </c>
      <c r="F65" s="42" t="str">
        <f t="shared" si="1"/>
        <v/>
      </c>
      <c r="G65" s="6"/>
      <c r="H65" s="6"/>
      <c r="I65" s="25" t="str">
        <f t="shared" si="3"/>
        <v/>
      </c>
      <c r="J65" s="6"/>
      <c r="K65" s="25" t="str">
        <f t="shared" si="4"/>
        <v/>
      </c>
      <c r="L65" s="16"/>
      <c r="M65" s="25" t="str">
        <f t="shared" si="5"/>
        <v/>
      </c>
      <c r="N65" s="16"/>
      <c r="O65" s="69" t="str">
        <f t="shared" si="2"/>
        <v/>
      </c>
      <c r="P65" s="25" t="str">
        <f t="shared" si="6"/>
        <v/>
      </c>
    </row>
    <row r="66" spans="1:16" customFormat="1">
      <c r="A66" s="1"/>
      <c r="B66" s="17">
        <v>25</v>
      </c>
      <c r="C66" s="27"/>
      <c r="D66" s="71"/>
      <c r="E66" s="33">
        <f t="shared" si="0"/>
        <v>0</v>
      </c>
      <c r="F66" s="42" t="str">
        <f t="shared" si="1"/>
        <v/>
      </c>
      <c r="G66" s="6"/>
      <c r="H66" s="6"/>
      <c r="I66" s="25" t="str">
        <f t="shared" si="3"/>
        <v/>
      </c>
      <c r="J66" s="6"/>
      <c r="K66" s="25" t="str">
        <f t="shared" si="4"/>
        <v/>
      </c>
      <c r="L66" s="16"/>
      <c r="M66" s="25" t="str">
        <f t="shared" si="5"/>
        <v/>
      </c>
      <c r="N66" s="16"/>
      <c r="O66" s="69" t="str">
        <f t="shared" si="2"/>
        <v/>
      </c>
      <c r="P66" s="25" t="str">
        <f t="shared" si="6"/>
        <v/>
      </c>
    </row>
    <row r="67" spans="1:16" customFormat="1">
      <c r="A67" s="1"/>
      <c r="B67" s="17">
        <v>26</v>
      </c>
      <c r="C67" s="27"/>
      <c r="D67" s="71"/>
      <c r="E67" s="33">
        <f t="shared" si="0"/>
        <v>0</v>
      </c>
      <c r="F67" s="42" t="str">
        <f t="shared" si="1"/>
        <v/>
      </c>
      <c r="G67" s="6"/>
      <c r="H67" s="6"/>
      <c r="I67" s="25" t="str">
        <f t="shared" si="3"/>
        <v/>
      </c>
      <c r="J67" s="6"/>
      <c r="K67" s="25" t="str">
        <f t="shared" si="4"/>
        <v/>
      </c>
      <c r="L67" s="16"/>
      <c r="M67" s="25" t="str">
        <f t="shared" si="5"/>
        <v/>
      </c>
      <c r="N67" s="16"/>
      <c r="O67" s="69" t="str">
        <f t="shared" si="2"/>
        <v/>
      </c>
      <c r="P67" s="25" t="str">
        <f t="shared" si="6"/>
        <v/>
      </c>
    </row>
    <row r="68" spans="1:16" customFormat="1">
      <c r="A68" s="1"/>
      <c r="B68" s="17">
        <v>27</v>
      </c>
      <c r="C68" s="27"/>
      <c r="D68" s="71"/>
      <c r="E68" s="33">
        <f t="shared" si="0"/>
        <v>0</v>
      </c>
      <c r="F68" s="42" t="str">
        <f t="shared" si="1"/>
        <v/>
      </c>
      <c r="G68" s="6"/>
      <c r="H68" s="6"/>
      <c r="I68" s="25" t="str">
        <f t="shared" si="3"/>
        <v/>
      </c>
      <c r="J68" s="6"/>
      <c r="K68" s="25" t="str">
        <f t="shared" si="4"/>
        <v/>
      </c>
      <c r="L68" s="16"/>
      <c r="M68" s="25" t="str">
        <f t="shared" si="5"/>
        <v/>
      </c>
      <c r="N68" s="16"/>
      <c r="O68" s="69" t="str">
        <f t="shared" si="2"/>
        <v/>
      </c>
      <c r="P68" s="25" t="str">
        <f t="shared" si="6"/>
        <v/>
      </c>
    </row>
    <row r="69" spans="1:16" customFormat="1">
      <c r="A69" s="1"/>
      <c r="B69" s="17">
        <v>28</v>
      </c>
      <c r="C69" s="27"/>
      <c r="D69" s="71"/>
      <c r="E69" s="33">
        <f t="shared" si="0"/>
        <v>0</v>
      </c>
      <c r="F69" s="42" t="str">
        <f t="shared" si="1"/>
        <v/>
      </c>
      <c r="G69" s="6"/>
      <c r="H69" s="6"/>
      <c r="I69" s="25" t="str">
        <f t="shared" si="3"/>
        <v/>
      </c>
      <c r="J69" s="6"/>
      <c r="K69" s="25" t="str">
        <f t="shared" si="4"/>
        <v/>
      </c>
      <c r="L69" s="16"/>
      <c r="M69" s="25" t="str">
        <f t="shared" si="5"/>
        <v/>
      </c>
      <c r="N69" s="16"/>
      <c r="O69" s="69" t="str">
        <f t="shared" si="2"/>
        <v/>
      </c>
      <c r="P69" s="25" t="str">
        <f t="shared" si="6"/>
        <v/>
      </c>
    </row>
    <row r="70" spans="1:16" customFormat="1">
      <c r="A70" s="1"/>
      <c r="B70" s="17">
        <v>29</v>
      </c>
      <c r="C70" s="27"/>
      <c r="D70" s="71"/>
      <c r="E70" s="33">
        <f t="shared" si="0"/>
        <v>0</v>
      </c>
      <c r="F70" s="42" t="str">
        <f t="shared" si="1"/>
        <v/>
      </c>
      <c r="G70" s="6"/>
      <c r="H70" s="6"/>
      <c r="I70" s="25" t="str">
        <f t="shared" si="3"/>
        <v/>
      </c>
      <c r="J70" s="6"/>
      <c r="K70" s="25" t="str">
        <f t="shared" si="4"/>
        <v/>
      </c>
      <c r="L70" s="16"/>
      <c r="M70" s="25" t="str">
        <f t="shared" si="5"/>
        <v/>
      </c>
      <c r="N70" s="16"/>
      <c r="O70" s="69" t="str">
        <f t="shared" si="2"/>
        <v/>
      </c>
      <c r="P70" s="25" t="str">
        <f t="shared" si="6"/>
        <v/>
      </c>
    </row>
    <row r="71" spans="1:16" customFormat="1">
      <c r="A71" s="1"/>
      <c r="B71" s="17">
        <v>30</v>
      </c>
      <c r="C71" s="27"/>
      <c r="D71" s="71"/>
      <c r="E71" s="33">
        <f>IFERROR(C71-D71,"")</f>
        <v>0</v>
      </c>
      <c r="F71" s="42" t="str">
        <f t="shared" si="1"/>
        <v/>
      </c>
      <c r="G71" s="6"/>
      <c r="H71" s="6"/>
      <c r="I71" s="25" t="str">
        <f t="shared" si="3"/>
        <v/>
      </c>
      <c r="J71" s="6"/>
      <c r="K71" s="25" t="str">
        <f t="shared" si="4"/>
        <v/>
      </c>
      <c r="L71" s="16"/>
      <c r="M71" s="25" t="str">
        <f t="shared" si="5"/>
        <v/>
      </c>
      <c r="N71" s="16"/>
      <c r="O71" s="69" t="str">
        <f t="shared" si="2"/>
        <v/>
      </c>
      <c r="P71" s="25" t="str">
        <f t="shared" si="6"/>
        <v/>
      </c>
    </row>
    <row r="72" spans="1:16" customFormat="1">
      <c r="A72" s="1"/>
      <c r="B72" s="17">
        <v>31</v>
      </c>
      <c r="C72" s="27"/>
      <c r="D72" s="71"/>
      <c r="E72" s="33">
        <f t="shared" si="0"/>
        <v>0</v>
      </c>
      <c r="F72" s="42" t="str">
        <f t="shared" si="1"/>
        <v/>
      </c>
      <c r="G72" s="6"/>
      <c r="H72" s="6"/>
      <c r="I72" s="25" t="str">
        <f t="shared" ref="I72:I93" si="7">IFERROR(D72/H72,"")</f>
        <v/>
      </c>
      <c r="J72" s="6"/>
      <c r="K72" s="25" t="str">
        <f t="shared" ref="K72:K93" si="8">IFERROR(D72/J72,"")</f>
        <v/>
      </c>
      <c r="L72" s="16"/>
      <c r="M72" s="25" t="str">
        <f t="shared" ref="M72:M93" si="9">IFERROR(D72/L72,"")</f>
        <v/>
      </c>
      <c r="N72" s="16"/>
      <c r="O72" s="69" t="str">
        <f t="shared" si="2"/>
        <v/>
      </c>
      <c r="P72" s="25" t="str">
        <f t="shared" ref="P72:P93" si="10">IFERROR(D72/N72,"")</f>
        <v/>
      </c>
    </row>
    <row r="73" spans="1:16" customFormat="1">
      <c r="A73" s="1"/>
      <c r="B73" s="17">
        <v>32</v>
      </c>
      <c r="C73" s="27"/>
      <c r="D73" s="71"/>
      <c r="E73" s="33">
        <f t="shared" si="0"/>
        <v>0</v>
      </c>
      <c r="F73" s="42" t="str">
        <f t="shared" si="1"/>
        <v/>
      </c>
      <c r="G73" s="6"/>
      <c r="H73" s="6"/>
      <c r="I73" s="25" t="str">
        <f t="shared" si="7"/>
        <v/>
      </c>
      <c r="J73" s="6"/>
      <c r="K73" s="25" t="str">
        <f t="shared" si="8"/>
        <v/>
      </c>
      <c r="L73" s="16"/>
      <c r="M73" s="25" t="str">
        <f t="shared" si="9"/>
        <v/>
      </c>
      <c r="N73" s="16"/>
      <c r="O73" s="69" t="str">
        <f t="shared" si="2"/>
        <v/>
      </c>
      <c r="P73" s="25" t="str">
        <f t="shared" si="10"/>
        <v/>
      </c>
    </row>
    <row r="74" spans="1:16" customFormat="1">
      <c r="A74" s="1"/>
      <c r="B74" s="17">
        <v>33</v>
      </c>
      <c r="C74" s="27"/>
      <c r="D74" s="71"/>
      <c r="E74" s="33">
        <f t="shared" si="0"/>
        <v>0</v>
      </c>
      <c r="F74" s="42" t="str">
        <f t="shared" si="1"/>
        <v/>
      </c>
      <c r="G74" s="6"/>
      <c r="H74" s="6"/>
      <c r="I74" s="25" t="str">
        <f t="shared" si="7"/>
        <v/>
      </c>
      <c r="J74" s="6"/>
      <c r="K74" s="25" t="str">
        <f t="shared" si="8"/>
        <v/>
      </c>
      <c r="L74" s="16"/>
      <c r="M74" s="25" t="str">
        <f t="shared" si="9"/>
        <v/>
      </c>
      <c r="N74" s="16"/>
      <c r="O74" s="69" t="str">
        <f t="shared" si="2"/>
        <v/>
      </c>
      <c r="P74" s="25" t="str">
        <f t="shared" si="10"/>
        <v/>
      </c>
    </row>
    <row r="75" spans="1:16" customFormat="1">
      <c r="A75" s="1"/>
      <c r="B75" s="17">
        <v>34</v>
      </c>
      <c r="C75" s="27"/>
      <c r="D75" s="71"/>
      <c r="E75" s="33">
        <f t="shared" si="0"/>
        <v>0</v>
      </c>
      <c r="F75" s="42" t="str">
        <f t="shared" si="1"/>
        <v/>
      </c>
      <c r="G75" s="6"/>
      <c r="H75" s="6"/>
      <c r="I75" s="25" t="str">
        <f t="shared" si="7"/>
        <v/>
      </c>
      <c r="J75" s="6"/>
      <c r="K75" s="25" t="str">
        <f t="shared" si="8"/>
        <v/>
      </c>
      <c r="L75" s="16"/>
      <c r="M75" s="25" t="str">
        <f t="shared" si="9"/>
        <v/>
      </c>
      <c r="N75" s="16"/>
      <c r="O75" s="69" t="str">
        <f t="shared" si="2"/>
        <v/>
      </c>
      <c r="P75" s="25" t="str">
        <f t="shared" si="10"/>
        <v/>
      </c>
    </row>
    <row r="76" spans="1:16" customFormat="1">
      <c r="A76" s="1"/>
      <c r="B76" s="17">
        <v>35</v>
      </c>
      <c r="C76" s="27"/>
      <c r="D76" s="71"/>
      <c r="E76" s="33">
        <f t="shared" si="0"/>
        <v>0</v>
      </c>
      <c r="F76" s="42" t="str">
        <f t="shared" si="1"/>
        <v/>
      </c>
      <c r="G76" s="6"/>
      <c r="H76" s="6"/>
      <c r="I76" s="25" t="str">
        <f t="shared" si="7"/>
        <v/>
      </c>
      <c r="J76" s="6"/>
      <c r="K76" s="25" t="str">
        <f t="shared" si="8"/>
        <v/>
      </c>
      <c r="L76" s="16"/>
      <c r="M76" s="25" t="str">
        <f t="shared" si="9"/>
        <v/>
      </c>
      <c r="N76" s="16"/>
      <c r="O76" s="69" t="str">
        <f t="shared" si="2"/>
        <v/>
      </c>
      <c r="P76" s="25" t="str">
        <f t="shared" si="10"/>
        <v/>
      </c>
    </row>
    <row r="77" spans="1:16" customFormat="1">
      <c r="A77" s="1"/>
      <c r="B77" s="17">
        <v>36</v>
      </c>
      <c r="C77" s="27"/>
      <c r="D77" s="71"/>
      <c r="E77" s="33">
        <f t="shared" si="0"/>
        <v>0</v>
      </c>
      <c r="F77" s="42" t="str">
        <f t="shared" si="1"/>
        <v/>
      </c>
      <c r="G77" s="6"/>
      <c r="H77" s="6"/>
      <c r="I77" s="25" t="str">
        <f t="shared" si="7"/>
        <v/>
      </c>
      <c r="J77" s="6"/>
      <c r="K77" s="25" t="str">
        <f t="shared" si="8"/>
        <v/>
      </c>
      <c r="L77" s="16"/>
      <c r="M77" s="25" t="str">
        <f t="shared" si="9"/>
        <v/>
      </c>
      <c r="N77" s="16"/>
      <c r="O77" s="69" t="str">
        <f t="shared" si="2"/>
        <v/>
      </c>
      <c r="P77" s="25" t="str">
        <f t="shared" si="10"/>
        <v/>
      </c>
    </row>
    <row r="78" spans="1:16" customFormat="1">
      <c r="A78" s="1"/>
      <c r="B78" s="17">
        <v>37</v>
      </c>
      <c r="C78" s="27"/>
      <c r="D78" s="71"/>
      <c r="E78" s="33">
        <f t="shared" si="0"/>
        <v>0</v>
      </c>
      <c r="F78" s="42" t="str">
        <f t="shared" si="1"/>
        <v/>
      </c>
      <c r="G78" s="6"/>
      <c r="H78" s="6"/>
      <c r="I78" s="25" t="str">
        <f t="shared" si="7"/>
        <v/>
      </c>
      <c r="J78" s="6"/>
      <c r="K78" s="25" t="str">
        <f t="shared" si="8"/>
        <v/>
      </c>
      <c r="L78" s="16"/>
      <c r="M78" s="25" t="str">
        <f t="shared" si="9"/>
        <v/>
      </c>
      <c r="N78" s="16"/>
      <c r="O78" s="69" t="str">
        <f t="shared" si="2"/>
        <v/>
      </c>
      <c r="P78" s="25" t="str">
        <f t="shared" si="10"/>
        <v/>
      </c>
    </row>
    <row r="79" spans="1:16" customFormat="1">
      <c r="A79" s="1"/>
      <c r="B79" s="17">
        <v>38</v>
      </c>
      <c r="C79" s="27"/>
      <c r="D79" s="71"/>
      <c r="E79" s="33">
        <f t="shared" si="0"/>
        <v>0</v>
      </c>
      <c r="F79" s="42" t="str">
        <f t="shared" si="1"/>
        <v/>
      </c>
      <c r="G79" s="6"/>
      <c r="H79" s="6"/>
      <c r="I79" s="25" t="str">
        <f t="shared" si="7"/>
        <v/>
      </c>
      <c r="J79" s="6"/>
      <c r="K79" s="25" t="str">
        <f t="shared" si="8"/>
        <v/>
      </c>
      <c r="L79" s="16"/>
      <c r="M79" s="25" t="str">
        <f t="shared" si="9"/>
        <v/>
      </c>
      <c r="N79" s="16"/>
      <c r="O79" s="69" t="str">
        <f t="shared" si="2"/>
        <v/>
      </c>
      <c r="P79" s="25" t="str">
        <f t="shared" si="10"/>
        <v/>
      </c>
    </row>
    <row r="80" spans="1:16" customFormat="1">
      <c r="A80" s="1"/>
      <c r="B80" s="17">
        <v>39</v>
      </c>
      <c r="C80" s="27"/>
      <c r="D80" s="71"/>
      <c r="E80" s="33">
        <f>IFERROR(C80-D80,"")</f>
        <v>0</v>
      </c>
      <c r="F80" s="42" t="str">
        <f>IFERROR(E80/D80,"")</f>
        <v/>
      </c>
      <c r="G80" s="6"/>
      <c r="H80" s="6"/>
      <c r="I80" s="25" t="str">
        <f t="shared" si="7"/>
        <v/>
      </c>
      <c r="J80" s="6"/>
      <c r="K80" s="25" t="str">
        <f t="shared" si="8"/>
        <v/>
      </c>
      <c r="L80" s="16"/>
      <c r="M80" s="25" t="str">
        <f t="shared" si="9"/>
        <v/>
      </c>
      <c r="N80" s="16"/>
      <c r="O80" s="69" t="str">
        <f t="shared" si="2"/>
        <v/>
      </c>
      <c r="P80" s="25" t="str">
        <f t="shared" si="10"/>
        <v/>
      </c>
    </row>
    <row r="81" spans="1:16" customFormat="1">
      <c r="A81" s="1"/>
      <c r="B81" s="17">
        <v>40</v>
      </c>
      <c r="C81" s="27"/>
      <c r="D81" s="71"/>
      <c r="E81" s="33">
        <f t="shared" si="0"/>
        <v>0</v>
      </c>
      <c r="F81" s="42" t="str">
        <f t="shared" si="1"/>
        <v/>
      </c>
      <c r="G81" s="6"/>
      <c r="H81" s="6"/>
      <c r="I81" s="25" t="str">
        <f t="shared" si="7"/>
        <v/>
      </c>
      <c r="J81" s="6"/>
      <c r="K81" s="25" t="str">
        <f t="shared" si="8"/>
        <v/>
      </c>
      <c r="L81" s="16"/>
      <c r="M81" s="25" t="str">
        <f t="shared" si="9"/>
        <v/>
      </c>
      <c r="N81" s="16"/>
      <c r="O81" s="69" t="str">
        <f t="shared" si="2"/>
        <v/>
      </c>
      <c r="P81" s="25" t="str">
        <f t="shared" si="10"/>
        <v/>
      </c>
    </row>
    <row r="82" spans="1:16" customFormat="1">
      <c r="A82" s="1"/>
      <c r="B82" s="17">
        <v>41</v>
      </c>
      <c r="C82" s="27"/>
      <c r="D82" s="71"/>
      <c r="E82" s="33">
        <f t="shared" si="0"/>
        <v>0</v>
      </c>
      <c r="F82" s="42" t="str">
        <f t="shared" si="1"/>
        <v/>
      </c>
      <c r="G82" s="6"/>
      <c r="H82" s="6"/>
      <c r="I82" s="25" t="str">
        <f t="shared" si="7"/>
        <v/>
      </c>
      <c r="J82" s="6"/>
      <c r="K82" s="25" t="str">
        <f t="shared" si="8"/>
        <v/>
      </c>
      <c r="L82" s="16"/>
      <c r="M82" s="25" t="str">
        <f t="shared" si="9"/>
        <v/>
      </c>
      <c r="N82" s="16"/>
      <c r="O82" s="69" t="str">
        <f t="shared" si="2"/>
        <v/>
      </c>
      <c r="P82" s="25" t="str">
        <f t="shared" si="10"/>
        <v/>
      </c>
    </row>
    <row r="83" spans="1:16" customFormat="1">
      <c r="A83" s="1"/>
      <c r="B83" s="17">
        <v>42</v>
      </c>
      <c r="C83" s="27"/>
      <c r="D83" s="71"/>
      <c r="E83" s="33">
        <f t="shared" si="0"/>
        <v>0</v>
      </c>
      <c r="F83" s="42" t="str">
        <f t="shared" si="1"/>
        <v/>
      </c>
      <c r="G83" s="6"/>
      <c r="H83" s="6"/>
      <c r="I83" s="25" t="str">
        <f t="shared" si="7"/>
        <v/>
      </c>
      <c r="J83" s="6"/>
      <c r="K83" s="25" t="str">
        <f t="shared" si="8"/>
        <v/>
      </c>
      <c r="L83" s="16"/>
      <c r="M83" s="25" t="str">
        <f t="shared" si="9"/>
        <v/>
      </c>
      <c r="N83" s="16"/>
      <c r="O83" s="69" t="str">
        <f t="shared" si="2"/>
        <v/>
      </c>
      <c r="P83" s="25" t="str">
        <f t="shared" si="10"/>
        <v/>
      </c>
    </row>
    <row r="84" spans="1:16" customFormat="1">
      <c r="A84" s="1"/>
      <c r="B84" s="17">
        <v>43</v>
      </c>
      <c r="C84" s="27"/>
      <c r="D84" s="71"/>
      <c r="E84" s="33">
        <f t="shared" si="0"/>
        <v>0</v>
      </c>
      <c r="F84" s="42" t="str">
        <f t="shared" si="1"/>
        <v/>
      </c>
      <c r="G84" s="6"/>
      <c r="H84" s="6"/>
      <c r="I84" s="25" t="str">
        <f t="shared" si="7"/>
        <v/>
      </c>
      <c r="J84" s="6"/>
      <c r="K84" s="25" t="str">
        <f t="shared" si="8"/>
        <v/>
      </c>
      <c r="L84" s="16"/>
      <c r="M84" s="25" t="str">
        <f t="shared" si="9"/>
        <v/>
      </c>
      <c r="N84" s="16"/>
      <c r="O84" s="69" t="str">
        <f t="shared" si="2"/>
        <v/>
      </c>
      <c r="P84" s="25" t="str">
        <f t="shared" si="10"/>
        <v/>
      </c>
    </row>
    <row r="85" spans="1:16" customFormat="1">
      <c r="A85" s="1"/>
      <c r="B85" s="17">
        <v>44</v>
      </c>
      <c r="C85" s="27"/>
      <c r="D85" s="71"/>
      <c r="E85" s="33">
        <f t="shared" si="0"/>
        <v>0</v>
      </c>
      <c r="F85" s="42" t="str">
        <f t="shared" si="1"/>
        <v/>
      </c>
      <c r="G85" s="6"/>
      <c r="H85" s="6"/>
      <c r="I85" s="25" t="str">
        <f t="shared" si="7"/>
        <v/>
      </c>
      <c r="J85" s="6"/>
      <c r="K85" s="25" t="str">
        <f t="shared" si="8"/>
        <v/>
      </c>
      <c r="L85" s="16"/>
      <c r="M85" s="25" t="str">
        <f t="shared" si="9"/>
        <v/>
      </c>
      <c r="N85" s="16"/>
      <c r="O85" s="69" t="str">
        <f t="shared" si="2"/>
        <v/>
      </c>
      <c r="P85" s="25" t="str">
        <f t="shared" si="10"/>
        <v/>
      </c>
    </row>
    <row r="86" spans="1:16" customFormat="1">
      <c r="A86" s="1"/>
      <c r="B86" s="17">
        <v>45</v>
      </c>
      <c r="C86" s="27"/>
      <c r="D86" s="71"/>
      <c r="E86" s="33">
        <f t="shared" si="0"/>
        <v>0</v>
      </c>
      <c r="F86" s="42" t="str">
        <f t="shared" si="1"/>
        <v/>
      </c>
      <c r="G86" s="6"/>
      <c r="H86" s="6"/>
      <c r="I86" s="25" t="str">
        <f t="shared" si="7"/>
        <v/>
      </c>
      <c r="J86" s="6"/>
      <c r="K86" s="25" t="str">
        <f t="shared" si="8"/>
        <v/>
      </c>
      <c r="L86" s="16"/>
      <c r="M86" s="25" t="str">
        <f t="shared" si="9"/>
        <v/>
      </c>
      <c r="N86" s="16"/>
      <c r="O86" s="69" t="str">
        <f t="shared" si="2"/>
        <v/>
      </c>
      <c r="P86" s="25" t="str">
        <f t="shared" si="10"/>
        <v/>
      </c>
    </row>
    <row r="87" spans="1:16" customFormat="1">
      <c r="A87" s="1"/>
      <c r="B87" s="17">
        <v>46</v>
      </c>
      <c r="C87" s="27"/>
      <c r="D87" s="71"/>
      <c r="E87" s="33">
        <f t="shared" si="0"/>
        <v>0</v>
      </c>
      <c r="F87" s="42" t="str">
        <f t="shared" si="1"/>
        <v/>
      </c>
      <c r="G87" s="6"/>
      <c r="H87" s="6"/>
      <c r="I87" s="25" t="str">
        <f t="shared" si="7"/>
        <v/>
      </c>
      <c r="J87" s="6"/>
      <c r="K87" s="25" t="str">
        <f t="shared" si="8"/>
        <v/>
      </c>
      <c r="L87" s="16"/>
      <c r="M87" s="25" t="str">
        <f t="shared" si="9"/>
        <v/>
      </c>
      <c r="N87" s="16"/>
      <c r="O87" s="69" t="str">
        <f t="shared" si="2"/>
        <v/>
      </c>
      <c r="P87" s="25" t="str">
        <f t="shared" si="10"/>
        <v/>
      </c>
    </row>
    <row r="88" spans="1:16" customFormat="1">
      <c r="A88" s="1"/>
      <c r="B88" s="17">
        <v>47</v>
      </c>
      <c r="C88" s="27"/>
      <c r="D88" s="71"/>
      <c r="E88" s="33">
        <f t="shared" si="0"/>
        <v>0</v>
      </c>
      <c r="F88" s="42" t="str">
        <f t="shared" si="1"/>
        <v/>
      </c>
      <c r="G88" s="6"/>
      <c r="H88" s="6"/>
      <c r="I88" s="25" t="str">
        <f t="shared" si="7"/>
        <v/>
      </c>
      <c r="J88" s="6"/>
      <c r="K88" s="25" t="str">
        <f t="shared" si="8"/>
        <v/>
      </c>
      <c r="L88" s="16"/>
      <c r="M88" s="25" t="str">
        <f t="shared" si="9"/>
        <v/>
      </c>
      <c r="N88" s="16"/>
      <c r="O88" s="69" t="str">
        <f t="shared" si="2"/>
        <v/>
      </c>
      <c r="P88" s="25" t="str">
        <f t="shared" si="10"/>
        <v/>
      </c>
    </row>
    <row r="89" spans="1:16" customFormat="1">
      <c r="A89" s="1"/>
      <c r="B89" s="17">
        <v>48</v>
      </c>
      <c r="C89" s="27"/>
      <c r="D89" s="71"/>
      <c r="E89" s="33">
        <f t="shared" si="0"/>
        <v>0</v>
      </c>
      <c r="F89" s="42" t="str">
        <f t="shared" si="1"/>
        <v/>
      </c>
      <c r="G89" s="6"/>
      <c r="H89" s="6"/>
      <c r="I89" s="25" t="str">
        <f t="shared" si="7"/>
        <v/>
      </c>
      <c r="J89" s="6"/>
      <c r="K89" s="25" t="str">
        <f t="shared" si="8"/>
        <v/>
      </c>
      <c r="L89" s="16"/>
      <c r="M89" s="25" t="str">
        <f t="shared" si="9"/>
        <v/>
      </c>
      <c r="N89" s="16"/>
      <c r="O89" s="69" t="str">
        <f t="shared" si="2"/>
        <v/>
      </c>
      <c r="P89" s="25" t="str">
        <f t="shared" si="10"/>
        <v/>
      </c>
    </row>
    <row r="90" spans="1:16" customFormat="1">
      <c r="A90" s="1"/>
      <c r="B90" s="17">
        <v>49</v>
      </c>
      <c r="C90" s="27"/>
      <c r="D90" s="71"/>
      <c r="E90" s="33">
        <f t="shared" si="0"/>
        <v>0</v>
      </c>
      <c r="F90" s="42" t="str">
        <f t="shared" si="1"/>
        <v/>
      </c>
      <c r="G90" s="6"/>
      <c r="H90" s="6"/>
      <c r="I90" s="25" t="str">
        <f t="shared" si="7"/>
        <v/>
      </c>
      <c r="J90" s="6"/>
      <c r="K90" s="25" t="str">
        <f t="shared" si="8"/>
        <v/>
      </c>
      <c r="L90" s="16"/>
      <c r="M90" s="25" t="str">
        <f t="shared" si="9"/>
        <v/>
      </c>
      <c r="N90" s="16"/>
      <c r="O90" s="69" t="str">
        <f t="shared" si="2"/>
        <v/>
      </c>
      <c r="P90" s="25" t="str">
        <f t="shared" si="10"/>
        <v/>
      </c>
    </row>
    <row r="91" spans="1:16" customFormat="1">
      <c r="A91" s="1"/>
      <c r="B91" s="17">
        <v>50</v>
      </c>
      <c r="C91" s="27"/>
      <c r="D91" s="71"/>
      <c r="E91" s="33">
        <f t="shared" si="0"/>
        <v>0</v>
      </c>
      <c r="F91" s="42" t="str">
        <f t="shared" si="1"/>
        <v/>
      </c>
      <c r="G91" s="6"/>
      <c r="H91" s="6"/>
      <c r="I91" s="25" t="str">
        <f t="shared" si="7"/>
        <v/>
      </c>
      <c r="J91" s="6"/>
      <c r="K91" s="25" t="str">
        <f t="shared" si="8"/>
        <v/>
      </c>
      <c r="L91" s="16"/>
      <c r="M91" s="25" t="str">
        <f t="shared" si="9"/>
        <v/>
      </c>
      <c r="N91" s="16"/>
      <c r="O91" s="69" t="str">
        <f t="shared" si="2"/>
        <v/>
      </c>
      <c r="P91" s="25" t="str">
        <f t="shared" si="10"/>
        <v/>
      </c>
    </row>
    <row r="92" spans="1:16" customFormat="1">
      <c r="A92" s="1"/>
      <c r="B92" s="17">
        <v>51</v>
      </c>
      <c r="C92" s="27"/>
      <c r="D92" s="71"/>
      <c r="E92" s="33">
        <f t="shared" si="0"/>
        <v>0</v>
      </c>
      <c r="F92" s="42" t="str">
        <f t="shared" si="1"/>
        <v/>
      </c>
      <c r="G92" s="6"/>
      <c r="H92" s="6"/>
      <c r="I92" s="25" t="str">
        <f t="shared" si="7"/>
        <v/>
      </c>
      <c r="J92" s="6"/>
      <c r="K92" s="25" t="str">
        <f t="shared" si="8"/>
        <v/>
      </c>
      <c r="L92" s="16"/>
      <c r="M92" s="25" t="str">
        <f t="shared" si="9"/>
        <v/>
      </c>
      <c r="N92" s="16"/>
      <c r="O92" s="69" t="str">
        <f t="shared" si="2"/>
        <v/>
      </c>
      <c r="P92" s="25" t="str">
        <f t="shared" si="10"/>
        <v/>
      </c>
    </row>
    <row r="93" spans="1:16" customFormat="1" ht="17" thickBot="1">
      <c r="A93" s="1"/>
      <c r="B93" s="21">
        <v>52</v>
      </c>
      <c r="C93" s="28"/>
      <c r="D93" s="72"/>
      <c r="E93" s="34">
        <f t="shared" si="0"/>
        <v>0</v>
      </c>
      <c r="F93" s="43" t="str">
        <f t="shared" si="1"/>
        <v/>
      </c>
      <c r="G93" s="22"/>
      <c r="H93" s="22"/>
      <c r="I93" s="26" t="str">
        <f t="shared" si="7"/>
        <v/>
      </c>
      <c r="J93" s="22"/>
      <c r="K93" s="26" t="str">
        <f t="shared" si="8"/>
        <v/>
      </c>
      <c r="L93" s="23"/>
      <c r="M93" s="26" t="str">
        <f t="shared" si="9"/>
        <v/>
      </c>
      <c r="N93" s="23"/>
      <c r="O93" s="70" t="str">
        <f t="shared" si="2"/>
        <v/>
      </c>
      <c r="P93" s="26" t="str">
        <f t="shared" si="10"/>
        <v/>
      </c>
    </row>
    <row r="94" spans="1:16" customFormat="1" ht="24" customHeight="1">
      <c r="A94" s="1"/>
      <c r="B94" s="5"/>
      <c r="D94" s="5"/>
      <c r="E94" s="5"/>
      <c r="G94" s="5"/>
      <c r="H94" s="5"/>
      <c r="I94" s="5"/>
      <c r="J94" s="5"/>
      <c r="K94" s="5"/>
      <c r="L94" s="5"/>
      <c r="M94" s="5"/>
      <c r="O94" s="5"/>
      <c r="P94" s="5"/>
    </row>
    <row r="95" spans="1:16" ht="31" customHeight="1">
      <c r="B95" s="30" t="s">
        <v>23</v>
      </c>
      <c r="D95" s="7" t="s">
        <v>12</v>
      </c>
      <c r="E95" s="7"/>
    </row>
    <row r="96" spans="1:16" customFormat="1" ht="50" customHeight="1">
      <c r="A96" s="1"/>
      <c r="B96" s="5"/>
      <c r="C96" s="15" t="s">
        <v>11</v>
      </c>
      <c r="D96" s="15" t="s">
        <v>9</v>
      </c>
      <c r="E96" s="15" t="s">
        <v>21</v>
      </c>
      <c r="F96" s="29" t="s">
        <v>30</v>
      </c>
      <c r="G96" s="15" t="s">
        <v>8</v>
      </c>
      <c r="H96" s="15" t="s">
        <v>28</v>
      </c>
      <c r="I96" s="29" t="s">
        <v>15</v>
      </c>
      <c r="J96" s="15" t="s">
        <v>6</v>
      </c>
      <c r="K96" s="29" t="s">
        <v>16</v>
      </c>
      <c r="L96" s="15" t="s">
        <v>7</v>
      </c>
      <c r="M96" s="29" t="s">
        <v>17</v>
      </c>
      <c r="N96" s="15" t="s">
        <v>24</v>
      </c>
      <c r="O96" s="29" t="s">
        <v>31</v>
      </c>
      <c r="P96" s="29" t="s">
        <v>27</v>
      </c>
    </row>
    <row r="97" spans="1:16" s="4" customFormat="1" ht="36" customHeight="1">
      <c r="A97" s="3"/>
      <c r="B97" s="18" t="s">
        <v>0</v>
      </c>
      <c r="C97" s="31">
        <f>SUM(C42:C93)</f>
        <v>0</v>
      </c>
      <c r="D97" s="32">
        <f>SUM(D42:D93)</f>
        <v>0</v>
      </c>
      <c r="E97" s="32">
        <f>SUM(E42:E93)</f>
        <v>0</v>
      </c>
      <c r="F97" s="44" t="str">
        <f>IFERROR(AVERAGE(F42:F93),"")</f>
        <v/>
      </c>
      <c r="G97" s="19">
        <f>SUM(G42:G93)</f>
        <v>0</v>
      </c>
      <c r="H97" s="19">
        <f>SUM(H42:H93)</f>
        <v>0</v>
      </c>
      <c r="I97" s="35" t="str">
        <f>IFERROR(AVERAGE(I42:I93),"")</f>
        <v/>
      </c>
      <c r="J97" s="19">
        <f>SUM(J42:J93)</f>
        <v>0</v>
      </c>
      <c r="K97" s="35" t="str">
        <f>IFERROR(AVERAGE(K42:K93),"")</f>
        <v/>
      </c>
      <c r="L97" s="19">
        <f>SUM(L42:L93)</f>
        <v>0</v>
      </c>
      <c r="M97" s="35" t="str">
        <f>IFERROR(AVERAGE(M42:M93),"")</f>
        <v/>
      </c>
      <c r="N97" s="19">
        <f>SUM(N42:N93)</f>
        <v>0</v>
      </c>
      <c r="O97" s="35" t="str">
        <f>IFERROR(AVERAGE(O42:O93),"")</f>
        <v/>
      </c>
      <c r="P97" s="35" t="str">
        <f>IFERROR(AVERAGE(P42:P93),"")</f>
        <v/>
      </c>
    </row>
    <row r="98" spans="1:16" s="4" customFormat="1" ht="36" customHeight="1">
      <c r="A98" s="3"/>
      <c r="B98" s="18" t="s">
        <v>1</v>
      </c>
      <c r="C98" s="38"/>
      <c r="D98" s="38"/>
      <c r="E98" s="38"/>
      <c r="F98" s="45"/>
      <c r="G98" s="8"/>
      <c r="H98" s="9"/>
      <c r="I98" s="36"/>
      <c r="J98" s="8"/>
      <c r="K98" s="36"/>
      <c r="L98" s="8"/>
      <c r="M98" s="36"/>
      <c r="N98" s="8"/>
      <c r="O98" s="36"/>
      <c r="P98" s="36"/>
    </row>
    <row r="99" spans="1:16" s="4" customFormat="1" ht="36" customHeight="1">
      <c r="A99" s="3"/>
      <c r="B99" s="18" t="s">
        <v>2</v>
      </c>
      <c r="C99" s="20" t="str">
        <f t="shared" ref="C99:P99" si="11">IFERROR(C97/C98,"")</f>
        <v/>
      </c>
      <c r="D99" s="20" t="str">
        <f t="shared" si="11"/>
        <v/>
      </c>
      <c r="E99" s="20" t="str">
        <f t="shared" si="11"/>
        <v/>
      </c>
      <c r="F99" s="20" t="str">
        <f t="shared" si="11"/>
        <v/>
      </c>
      <c r="G99" s="20" t="str">
        <f t="shared" si="11"/>
        <v/>
      </c>
      <c r="H99" s="20" t="str">
        <f t="shared" si="11"/>
        <v/>
      </c>
      <c r="I99" s="20" t="str">
        <f t="shared" si="11"/>
        <v/>
      </c>
      <c r="J99" s="20" t="str">
        <f t="shared" si="11"/>
        <v/>
      </c>
      <c r="K99" s="20" t="str">
        <f t="shared" si="11"/>
        <v/>
      </c>
      <c r="L99" s="20" t="str">
        <f t="shared" si="11"/>
        <v/>
      </c>
      <c r="M99" s="20" t="str">
        <f t="shared" si="11"/>
        <v/>
      </c>
      <c r="N99" s="20" t="str">
        <f t="shared" si="11"/>
        <v/>
      </c>
      <c r="O99" s="20" t="str">
        <f t="shared" si="11"/>
        <v/>
      </c>
      <c r="P99" s="20" t="str">
        <f t="shared" si="11"/>
        <v/>
      </c>
    </row>
    <row r="100" spans="1:16" customFormat="1" ht="24" customHeight="1">
      <c r="A100" s="1"/>
      <c r="B100" s="5"/>
      <c r="D100" s="5"/>
      <c r="E100" s="5"/>
      <c r="G100" s="5"/>
      <c r="H100" s="5"/>
      <c r="I100" s="5"/>
      <c r="J100" s="5"/>
      <c r="K100" s="5"/>
      <c r="L100" s="5"/>
      <c r="M100" s="5"/>
      <c r="O100" s="5"/>
      <c r="P100" s="5"/>
    </row>
    <row r="101" spans="1:16" ht="31" customHeight="1">
      <c r="B101" s="30" t="s">
        <v>43</v>
      </c>
      <c r="E101" s="7"/>
    </row>
    <row r="102" spans="1:16" ht="35" customHeight="1">
      <c r="B102" s="15" t="s">
        <v>44</v>
      </c>
      <c r="C102" s="15" t="s">
        <v>45</v>
      </c>
      <c r="D102" s="15" t="s">
        <v>46</v>
      </c>
      <c r="E102" s="81"/>
      <c r="F102" s="81"/>
      <c r="G102" s="81"/>
      <c r="H102" s="81"/>
      <c r="I102" s="81"/>
      <c r="J102" s="81"/>
      <c r="K102" s="81"/>
      <c r="L102" s="81"/>
      <c r="M102" s="81"/>
      <c r="N102" s="81"/>
      <c r="O102" s="81"/>
      <c r="P102" s="81"/>
    </row>
    <row r="103" spans="1:16" ht="35" customHeight="1">
      <c r="B103" s="83" t="s">
        <v>47</v>
      </c>
      <c r="C103" s="82"/>
      <c r="D103" s="82"/>
      <c r="E103" s="81"/>
      <c r="F103" s="81"/>
      <c r="G103" s="81"/>
      <c r="H103" s="81"/>
      <c r="I103" s="81"/>
      <c r="J103" s="81"/>
      <c r="K103" s="81"/>
      <c r="L103" s="81"/>
      <c r="M103" s="81"/>
      <c r="N103" s="81"/>
      <c r="O103" s="81"/>
      <c r="P103" s="81"/>
    </row>
    <row r="104" spans="1:16" ht="35" customHeight="1">
      <c r="B104" s="83" t="s">
        <v>48</v>
      </c>
      <c r="C104" s="82"/>
      <c r="D104" s="82"/>
      <c r="E104" s="81"/>
      <c r="F104" s="81"/>
      <c r="G104" s="81"/>
      <c r="H104" s="81"/>
      <c r="I104" s="81"/>
      <c r="J104" s="81"/>
      <c r="K104" s="81"/>
      <c r="L104" s="81"/>
      <c r="M104" s="81"/>
      <c r="N104" s="81"/>
      <c r="O104" s="81"/>
      <c r="P104" s="81"/>
    </row>
    <row r="105" spans="1:16" ht="35" customHeight="1">
      <c r="B105" s="83" t="s">
        <v>49</v>
      </c>
      <c r="C105" s="82"/>
      <c r="D105" s="82"/>
      <c r="E105" s="81"/>
      <c r="F105" s="81"/>
      <c r="G105" s="81"/>
      <c r="H105" s="81"/>
      <c r="I105" s="81"/>
      <c r="J105" s="81"/>
      <c r="K105" s="81"/>
      <c r="L105" s="81"/>
      <c r="M105" s="81"/>
      <c r="N105" s="81"/>
      <c r="O105" s="81"/>
      <c r="P105" s="81"/>
    </row>
    <row r="106" spans="1:16" ht="35" customHeight="1">
      <c r="B106" s="83" t="s">
        <v>50</v>
      </c>
      <c r="C106" s="82"/>
      <c r="D106" s="82"/>
      <c r="E106" s="81"/>
      <c r="F106" s="81"/>
      <c r="G106" s="81"/>
      <c r="H106" s="81"/>
      <c r="I106" s="81"/>
      <c r="J106" s="81"/>
      <c r="K106" s="81"/>
      <c r="L106" s="81"/>
      <c r="M106" s="81"/>
      <c r="N106" s="81"/>
      <c r="O106" s="81"/>
      <c r="P106" s="81"/>
    </row>
    <row r="107" spans="1:16" ht="35" customHeight="1">
      <c r="B107" s="83" t="s">
        <v>51</v>
      </c>
      <c r="C107" s="82"/>
      <c r="D107" s="82"/>
      <c r="E107" s="81"/>
      <c r="F107" s="81"/>
      <c r="G107" s="81"/>
      <c r="H107" s="81"/>
      <c r="I107" s="81"/>
      <c r="J107" s="81"/>
      <c r="K107" s="81"/>
      <c r="L107" s="81"/>
      <c r="M107" s="81"/>
      <c r="N107" s="81"/>
      <c r="O107" s="81"/>
      <c r="P107" s="81"/>
    </row>
    <row r="108" spans="1:16" ht="35" customHeight="1">
      <c r="B108" s="83" t="s">
        <v>52</v>
      </c>
      <c r="C108" s="82"/>
      <c r="D108" s="82"/>
      <c r="E108" s="81"/>
      <c r="F108" s="81"/>
      <c r="G108" s="81"/>
      <c r="H108" s="81"/>
      <c r="I108" s="81"/>
      <c r="J108" s="81"/>
      <c r="K108" s="81"/>
      <c r="L108" s="81"/>
      <c r="M108" s="81"/>
      <c r="N108" s="81"/>
      <c r="O108" s="81"/>
      <c r="P108" s="81"/>
    </row>
    <row r="109" spans="1:16">
      <c r="B109" s="81"/>
      <c r="C109" s="81"/>
      <c r="D109" s="81"/>
      <c r="E109" s="81"/>
      <c r="F109" s="81"/>
      <c r="G109" s="81"/>
      <c r="H109" s="81"/>
      <c r="I109" s="81"/>
      <c r="J109" s="81"/>
      <c r="K109" s="81"/>
      <c r="L109" s="81"/>
      <c r="M109" s="81"/>
      <c r="N109" s="81"/>
      <c r="O109" s="81"/>
      <c r="P109" s="81"/>
    </row>
  </sheetData>
  <mergeCells count="46">
    <mergeCell ref="H3:I3"/>
    <mergeCell ref="O3:P3"/>
    <mergeCell ref="B4:D4"/>
    <mergeCell ref="E4:G4"/>
    <mergeCell ref="H4:J4"/>
    <mergeCell ref="K4:L4"/>
    <mergeCell ref="M4:N4"/>
    <mergeCell ref="O4:P4"/>
    <mergeCell ref="K6:L6"/>
    <mergeCell ref="M6:N6"/>
    <mergeCell ref="O6:P6"/>
    <mergeCell ref="B5:D5"/>
    <mergeCell ref="E5:G5"/>
    <mergeCell ref="H5:J5"/>
    <mergeCell ref="K5:L5"/>
    <mergeCell ref="M5:N5"/>
    <mergeCell ref="O5:P5"/>
    <mergeCell ref="B9:C9"/>
    <mergeCell ref="E9:F9"/>
    <mergeCell ref="H9:I9"/>
    <mergeCell ref="B6:D6"/>
    <mergeCell ref="E6:G6"/>
    <mergeCell ref="H6:J6"/>
    <mergeCell ref="O11:P11"/>
    <mergeCell ref="H7:I7"/>
    <mergeCell ref="K7:L7"/>
    <mergeCell ref="O7:P7"/>
    <mergeCell ref="H8:I8"/>
    <mergeCell ref="O8:P8"/>
    <mergeCell ref="B10:C10"/>
    <mergeCell ref="E10:F10"/>
    <mergeCell ref="H10:I10"/>
    <mergeCell ref="H11:I11"/>
    <mergeCell ref="M11:N11"/>
    <mergeCell ref="B37:C37"/>
    <mergeCell ref="E19:J19"/>
    <mergeCell ref="K19:P19"/>
    <mergeCell ref="B21:D21"/>
    <mergeCell ref="B22:D22"/>
    <mergeCell ref="B23:D23"/>
    <mergeCell ref="B26:C26"/>
    <mergeCell ref="B27:C27"/>
    <mergeCell ref="B31:D31"/>
    <mergeCell ref="B32:D32"/>
    <mergeCell ref="B33:D33"/>
    <mergeCell ref="B36:C36"/>
  </mergeCells>
  <pageMargins left="0.4" right="0.4" top="0.4" bottom="0.4" header="0" footer="0"/>
  <pageSetup scale="55" fitToHeight="0" orientation="landscape" horizontalDpi="0" verticalDpi="0"/>
  <rowBreaks count="1" manualBreakCount="1">
    <brk id="94"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1" customWidth="1"/>
    <col min="2" max="2" width="88.33203125" style="11" customWidth="1"/>
    <col min="3" max="16384" width="10.83203125" style="11"/>
  </cols>
  <sheetData>
    <row r="2" spans="2:2" ht="108" customHeight="1">
      <c r="B2" s="10"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KPI Dashboard</vt:lpstr>
      <vt:lpstr>BLANK - Marketing KPI Dashboard</vt:lpstr>
      <vt:lpstr>– Disclaimer –</vt:lpstr>
      <vt:lpstr>'BLANK - Marketing KPI Dashboard'!Print_Area</vt:lpstr>
      <vt:lpstr>'Marketing KPI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2023-11-20T03:46:51Z</dcterms:modified>
</cp:coreProperties>
</file>